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8"/>
  </bookViews>
  <sheets>
    <sheet name="MŠ Závodu míru" sheetId="1" r:id="rId1"/>
    <sheet name="Opravy budovy" sheetId="2" r:id="rId2"/>
  </sheets>
  <calcPr calcId="145621" iterateDelta="1E-4"/>
</workbook>
</file>

<file path=xl/calcChain.xml><?xml version="1.0" encoding="utf-8"?>
<calcChain xmlns="http://schemas.openxmlformats.org/spreadsheetml/2006/main">
  <c r="D156" i="1" l="1"/>
  <c r="D147" i="1"/>
  <c r="D140" i="1"/>
  <c r="D134" i="1"/>
  <c r="D129" i="1"/>
  <c r="D116" i="1"/>
  <c r="D104" i="1"/>
  <c r="D98" i="1"/>
  <c r="D91" i="1"/>
  <c r="E64" i="1"/>
  <c r="E63" i="1"/>
  <c r="E62" i="1"/>
  <c r="D54" i="1"/>
  <c r="D53" i="1"/>
  <c r="D52" i="1"/>
  <c r="D51" i="1"/>
  <c r="C51" i="1"/>
  <c r="B51" i="1"/>
  <c r="D49" i="1"/>
  <c r="D48" i="1"/>
  <c r="C47" i="1"/>
  <c r="D47" i="1" s="1"/>
  <c r="C46" i="1"/>
  <c r="C45" i="1" s="1"/>
  <c r="B45" i="1"/>
  <c r="D43" i="1"/>
  <c r="D42" i="1"/>
  <c r="D41" i="1"/>
  <c r="C41" i="1"/>
  <c r="B41" i="1"/>
  <c r="D39" i="1"/>
  <c r="B36" i="1"/>
  <c r="D34" i="1"/>
  <c r="D33" i="1"/>
  <c r="C33" i="1"/>
  <c r="D32" i="1"/>
  <c r="C32" i="1"/>
  <c r="D31" i="1"/>
  <c r="C31" i="1"/>
  <c r="D30" i="1"/>
  <c r="C30" i="1"/>
  <c r="D29" i="1"/>
  <c r="D28" i="1"/>
  <c r="D27" i="1"/>
  <c r="C27" i="1"/>
  <c r="C26" i="1" s="1"/>
  <c r="D26" i="1" s="1"/>
  <c r="B26" i="1"/>
  <c r="B9" i="1" s="1"/>
  <c r="B57" i="1" s="1"/>
  <c r="D24" i="1"/>
  <c r="D22" i="1"/>
  <c r="C20" i="1"/>
  <c r="D20" i="1" s="1"/>
  <c r="C18" i="1"/>
  <c r="D18" i="1" s="1"/>
  <c r="D17" i="1"/>
  <c r="D16" i="1"/>
  <c r="C16" i="1"/>
  <c r="D15" i="1"/>
  <c r="C15" i="1"/>
  <c r="D12" i="1"/>
  <c r="C36" i="1" l="1"/>
  <c r="D45" i="1"/>
  <c r="D36" i="1" s="1"/>
  <c r="C14" i="1"/>
  <c r="D46" i="1"/>
  <c r="D14" i="1" l="1"/>
  <c r="D9" i="1" s="1"/>
  <c r="C9" i="1"/>
  <c r="C57" i="1" s="1"/>
  <c r="D57" i="1" s="1"/>
</calcChain>
</file>

<file path=xl/sharedStrings.xml><?xml version="1.0" encoding="utf-8"?>
<sst xmlns="http://schemas.openxmlformats.org/spreadsheetml/2006/main" count="129" uniqueCount="122">
  <si>
    <t>Organizace: Mateřská škola Nejdek, Závodu míru, příspěvková organizace</t>
  </si>
  <si>
    <t>Závodu míru 1247, 362 21 Nejdek, IČ : 73728977</t>
  </si>
  <si>
    <t>Návrh finančního plánu na rok 2018</t>
  </si>
  <si>
    <t>v tis. Kč</t>
  </si>
  <si>
    <t>rozpočet</t>
  </si>
  <si>
    <t>hlavní</t>
  </si>
  <si>
    <t>celkem</t>
  </si>
  <si>
    <t>KÚ</t>
  </si>
  <si>
    <t>činnost</t>
  </si>
  <si>
    <t>Náklady celkem:</t>
  </si>
  <si>
    <t>z toho:</t>
  </si>
  <si>
    <t>potraviny</t>
  </si>
  <si>
    <t>energie</t>
  </si>
  <si>
    <t>z toho: el.energie</t>
  </si>
  <si>
    <t>teplo</t>
  </si>
  <si>
    <t>plyn</t>
  </si>
  <si>
    <t>voda</t>
  </si>
  <si>
    <t>opravy a údržba</t>
  </si>
  <si>
    <t>odpisy</t>
  </si>
  <si>
    <t>mzdy a související odvody</t>
  </si>
  <si>
    <t>ostatní náklady</t>
  </si>
  <si>
    <t>z toho: spotřeba materiálu</t>
  </si>
  <si>
    <t>cestovné</t>
  </si>
  <si>
    <t>náklady na reprezentaci</t>
  </si>
  <si>
    <t>ostatní služby</t>
  </si>
  <si>
    <t>nákup DDHM, DDNM</t>
  </si>
  <si>
    <t>odvod zřizovateli z RF-investiční akce</t>
  </si>
  <si>
    <t>ONIV</t>
  </si>
  <si>
    <t>Výnosy celkem:</t>
  </si>
  <si>
    <t>výnosy za stravné</t>
  </si>
  <si>
    <t>služby</t>
  </si>
  <si>
    <t>z toho: úplata za vzdělávání</t>
  </si>
  <si>
    <t>použití fondů</t>
  </si>
  <si>
    <t>z toho: fond odměn</t>
  </si>
  <si>
    <t>rezervní fond (rozvoj společnosti)</t>
  </si>
  <si>
    <t>rezervní fond-odvod zřizovateli</t>
  </si>
  <si>
    <t>investiční fond</t>
  </si>
  <si>
    <t>provozní příspěvky</t>
  </si>
  <si>
    <t>z toho: příspěvky od KÚKK, MŠMT, mzdy,ONIV</t>
  </si>
  <si>
    <t>: příspěvky na provoz od zřizovatele</t>
  </si>
  <si>
    <t>příspěvky na odpisy</t>
  </si>
  <si>
    <t>Hospodářský výsledek</t>
  </si>
  <si>
    <t>Fondy</t>
  </si>
  <si>
    <t>konečný stav k 31.08.2017</t>
  </si>
  <si>
    <t>příděl z HV (pokrytí ztráty)</t>
  </si>
  <si>
    <t>Čerpání 2018</t>
  </si>
  <si>
    <t>konečný stav  k 31.12.2018</t>
  </si>
  <si>
    <t>fond odměn</t>
  </si>
  <si>
    <t>rezervní fond  (včetně daňové úspory)</t>
  </si>
  <si>
    <t>Komenář k finančnímu plánu:</t>
  </si>
  <si>
    <t>tis. Kč</t>
  </si>
  <si>
    <t>501 Spotřeba materiálu</t>
  </si>
  <si>
    <t>čistící a hygienické prostředky</t>
  </si>
  <si>
    <t>ostatní materiál (léky, klíče, PHM do sekačky, květiny,materiál na opravy a udržování)</t>
  </si>
  <si>
    <t>hračky, učební pomůcky, knihy, časopisy pro děti</t>
  </si>
  <si>
    <t>kancelářské potřeby</t>
  </si>
  <si>
    <t>inventář ŠJ</t>
  </si>
  <si>
    <t>textil-utěrky,ručníky,povlečení</t>
  </si>
  <si>
    <t>odměny ceny pro děti</t>
  </si>
  <si>
    <t>osobní ochranné pracovní pomůcky</t>
  </si>
  <si>
    <t>Spotřeba materiálu celkem</t>
  </si>
  <si>
    <t>502 Spotřeba energií</t>
  </si>
  <si>
    <t>elektrická energie</t>
  </si>
  <si>
    <t>Spotřeba energií celkem</t>
  </si>
  <si>
    <t>503 Spotřeba ostatních neskladovatelných dodávek</t>
  </si>
  <si>
    <t>vodné</t>
  </si>
  <si>
    <t>Spotřeba ostatních neskladovatelných dodávek celkem</t>
  </si>
  <si>
    <t>511 Opravy a udržování</t>
  </si>
  <si>
    <t>revize, opravy běžného opotřebení</t>
  </si>
  <si>
    <t>spojovací chodba- elektro, výměna lina, podhledy, malování, výměna rozvodů vody</t>
  </si>
  <si>
    <t>výměna rozvodů vody a odpadů tř. B+C</t>
  </si>
  <si>
    <t>oprava herních modulů – zahrada</t>
  </si>
  <si>
    <t>garnýže</t>
  </si>
  <si>
    <t>oprava střechy - první etapa</t>
  </si>
  <si>
    <t>Opravy a udržování celkem</t>
  </si>
  <si>
    <t>518 Služby</t>
  </si>
  <si>
    <t>sekání zahrady</t>
  </si>
  <si>
    <t>poštovné</t>
  </si>
  <si>
    <t>telekomunikační služby</t>
  </si>
  <si>
    <t>svoz odpadů</t>
  </si>
  <si>
    <t>deratizace - dezinsekce</t>
  </si>
  <si>
    <t>zpracování účetní a mzdové agendy</t>
  </si>
  <si>
    <t>služby PO + BOZP</t>
  </si>
  <si>
    <t>softwarové služby</t>
  </si>
  <si>
    <t>bankovní poplatky</t>
  </si>
  <si>
    <t>Služby celkem</t>
  </si>
  <si>
    <t>525 Jiné sociální pojištění</t>
  </si>
  <si>
    <t>zákonné pojištění zaměstnanců - Kooperatvia</t>
  </si>
  <si>
    <t>Jiné sociální pojištění celkem</t>
  </si>
  <si>
    <t>527 Ostatní sociální náklady</t>
  </si>
  <si>
    <t>školení - vzdělávání</t>
  </si>
  <si>
    <t>Ostatní sociální náklady</t>
  </si>
  <si>
    <t>549 Jiné ostatní náklady</t>
  </si>
  <si>
    <t>žaluzie</t>
  </si>
  <si>
    <t>stříšky nad vchodové dveře</t>
  </si>
  <si>
    <t>Jiné ostatní náklady celkem</t>
  </si>
  <si>
    <t>558 DDNM, DDHM : drobný dlouhodobý hmotný majetek, drobný dlouhodobý nehmotný majetek</t>
  </si>
  <si>
    <t>parní čistič</t>
  </si>
  <si>
    <t>myčka tř. B</t>
  </si>
  <si>
    <t>nastavitelné stolečky pro děti na tř. a,b,c</t>
  </si>
  <si>
    <t>židličky tř. C</t>
  </si>
  <si>
    <t>profi krouhač na zeleninu</t>
  </si>
  <si>
    <t>antialergický vysavač a čistič 2 ks s příslušenstvím</t>
  </si>
  <si>
    <t>DDNM, DDHM celkem</t>
  </si>
  <si>
    <t>V Nejdku dne :  03.02.2018</t>
  </si>
  <si>
    <t>…………………………………………………</t>
  </si>
  <si>
    <t>Mgr. Martina Hašková  - ředitelka organizace</t>
  </si>
  <si>
    <t>Návrh na opravy v r. 2018</t>
  </si>
  <si>
    <t>Práce</t>
  </si>
  <si>
    <t>Předpokládaná cena</t>
  </si>
  <si>
    <t>oprava střehy - prasklé a vyžilé střešní žlaby(popraskané letování), protéká do římsy, nutná výměna</t>
  </si>
  <si>
    <t>nefunkční svody ( rozpadlé, prorezlé)</t>
  </si>
  <si>
    <t>střešní krytina je nefunční, vykazuje známky rozkladu(trhá se, vylézají hřeby atd.)</t>
  </si>
  <si>
    <t>odvětrávací komínky jsou uhnilé (nutná výměna)</t>
  </si>
  <si>
    <t>1.100.000,-</t>
  </si>
  <si>
    <t>( rozpis na jednotlivé střechy - možno realizovat etapově)</t>
  </si>
  <si>
    <t>Výše uvedené finanční prostředky nejsou obsaženy v návrhu finančního plánu na r. 2017.</t>
  </si>
  <si>
    <t>Přetrvávající závady většího rozsahu:</t>
  </si>
  <si>
    <t>Nejdek, dne : 20.09.2017</t>
  </si>
  <si>
    <t>…………………………………….</t>
  </si>
  <si>
    <t>Mgr. Martina Hašková</t>
  </si>
  <si>
    <t>ředitelka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</si>
</sst>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;\-#,##0.00\ [$Kč-405]"/>
  </numFmts>
  <fonts count="11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1" fillId="5" borderId="0" xfId="0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7" xfId="0" applyFon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/>
    <xf numFmtId="3" fontId="5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2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wrapText="1"/>
    </xf>
    <xf numFmtId="0" fontId="0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7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9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Font="1"/>
    <xf numFmtId="164" fontId="0" fillId="0" borderId="0" xfId="0" applyNumberFormat="1"/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abSelected="1" zoomScaleNormal="100" workbookViewId="0">
      <selection activeCell="A160" sqref="A160"/>
    </sheetView>
  </sheetViews>
  <sheetFormatPr defaultRowHeight="12.75" x14ac:dyDescent="0.2"/>
  <cols>
    <col min="1" max="1" width="39.140625"/>
    <col min="2" max="2" width="18"/>
    <col min="3" max="3" width="19.85546875"/>
    <col min="4" max="4" width="19.5703125"/>
    <col min="5" max="5" width="14.28515625"/>
    <col min="6" max="6" width="8.7109375"/>
    <col min="7" max="7" width="11.7109375"/>
    <col min="8" max="1025" width="8.7109375"/>
  </cols>
  <sheetData>
    <row r="1" spans="1:6" x14ac:dyDescent="0.2">
      <c r="A1" s="6" t="s">
        <v>0</v>
      </c>
    </row>
    <row r="2" spans="1:6" x14ac:dyDescent="0.2">
      <c r="A2" t="s">
        <v>1</v>
      </c>
    </row>
    <row r="3" spans="1:6" ht="18" x14ac:dyDescent="0.25">
      <c r="A3" s="7"/>
      <c r="B3" s="8" t="s">
        <v>2</v>
      </c>
    </row>
    <row r="5" spans="1:6" ht="16.5" customHeight="1" x14ac:dyDescent="0.2">
      <c r="A5" s="6" t="s">
        <v>3</v>
      </c>
      <c r="B5" s="9"/>
      <c r="C5" s="9"/>
    </row>
    <row r="6" spans="1:6" x14ac:dyDescent="0.2">
      <c r="A6" s="10"/>
      <c r="B6" s="11" t="s">
        <v>4</v>
      </c>
      <c r="C6" s="11" t="s">
        <v>5</v>
      </c>
      <c r="D6" s="11" t="s">
        <v>6</v>
      </c>
    </row>
    <row r="7" spans="1:6" x14ac:dyDescent="0.2">
      <c r="A7" s="10"/>
      <c r="B7" s="11" t="s">
        <v>7</v>
      </c>
      <c r="C7" s="11" t="s">
        <v>8</v>
      </c>
      <c r="D7" s="11"/>
    </row>
    <row r="9" spans="1:6" ht="18" x14ac:dyDescent="0.25">
      <c r="A9" s="12" t="s">
        <v>9</v>
      </c>
      <c r="B9" s="13">
        <f>B12+B14+B20+B26+B22+B24</f>
        <v>3727</v>
      </c>
      <c r="C9" s="13">
        <f>C12+C14+C20+C26+C22+C24</f>
        <v>2229</v>
      </c>
      <c r="D9" s="13">
        <f>D12+D14+D20+D26+D22+D24</f>
        <v>5956</v>
      </c>
      <c r="F9" s="6"/>
    </row>
    <row r="10" spans="1:6" x14ac:dyDescent="0.2">
      <c r="A10" s="14" t="s">
        <v>10</v>
      </c>
      <c r="B10" s="15"/>
      <c r="C10" s="16"/>
      <c r="D10" s="17"/>
    </row>
    <row r="11" spans="1:6" ht="8.25" customHeight="1" x14ac:dyDescent="0.2">
      <c r="A11" s="10"/>
      <c r="B11" s="15"/>
      <c r="C11" s="16"/>
      <c r="D11" s="17"/>
    </row>
    <row r="12" spans="1:6" ht="15.75" x14ac:dyDescent="0.25">
      <c r="A12" s="18" t="s">
        <v>11</v>
      </c>
      <c r="B12" s="19">
        <v>0</v>
      </c>
      <c r="C12" s="20">
        <v>340</v>
      </c>
      <c r="D12" s="21">
        <f>SUM(B12:C12)</f>
        <v>340</v>
      </c>
      <c r="E12" s="10"/>
    </row>
    <row r="13" spans="1:6" ht="11.1" customHeight="1" x14ac:dyDescent="0.2">
      <c r="B13" s="22"/>
      <c r="C13" s="23"/>
      <c r="D13" s="24"/>
      <c r="E13" s="10"/>
    </row>
    <row r="14" spans="1:6" ht="14.25" customHeight="1" x14ac:dyDescent="0.25">
      <c r="A14" s="25" t="s">
        <v>12</v>
      </c>
      <c r="B14" s="26">
        <v>0</v>
      </c>
      <c r="C14" s="27">
        <f>SUM(C15:C18)</f>
        <v>406</v>
      </c>
      <c r="D14" s="28">
        <f>SUM(B14:C14)</f>
        <v>406</v>
      </c>
    </row>
    <row r="15" spans="1:6" x14ac:dyDescent="0.2">
      <c r="A15" s="29" t="s">
        <v>13</v>
      </c>
      <c r="B15" s="30">
        <v>0</v>
      </c>
      <c r="C15" s="31">
        <f>D95</f>
        <v>63</v>
      </c>
      <c r="D15" s="32">
        <f>B15+C15</f>
        <v>63</v>
      </c>
    </row>
    <row r="16" spans="1:6" x14ac:dyDescent="0.2">
      <c r="A16" s="29" t="s">
        <v>14</v>
      </c>
      <c r="B16" s="30">
        <v>0</v>
      </c>
      <c r="C16" s="31">
        <f>D96</f>
        <v>335</v>
      </c>
      <c r="D16" s="32">
        <f>B16+C16</f>
        <v>335</v>
      </c>
    </row>
    <row r="17" spans="1:6" x14ac:dyDescent="0.2">
      <c r="A17" s="29" t="s">
        <v>15</v>
      </c>
      <c r="B17" s="30">
        <v>0</v>
      </c>
      <c r="C17" s="31">
        <v>0</v>
      </c>
      <c r="D17" s="32">
        <f>B17+C17</f>
        <v>0</v>
      </c>
    </row>
    <row r="18" spans="1:6" x14ac:dyDescent="0.2">
      <c r="A18" s="33" t="s">
        <v>16</v>
      </c>
      <c r="B18" s="34">
        <v>0</v>
      </c>
      <c r="C18" s="35">
        <f>D104</f>
        <v>8</v>
      </c>
      <c r="D18" s="36">
        <f>B18+C18</f>
        <v>8</v>
      </c>
    </row>
    <row r="19" spans="1:6" ht="9" customHeight="1" x14ac:dyDescent="0.2">
      <c r="B19" s="22"/>
      <c r="C19" s="37"/>
      <c r="D19" s="38"/>
    </row>
    <row r="20" spans="1:6" ht="15.75" x14ac:dyDescent="0.25">
      <c r="A20" s="18" t="s">
        <v>17</v>
      </c>
      <c r="B20" s="19">
        <v>0</v>
      </c>
      <c r="C20" s="20">
        <f>D116</f>
        <v>780</v>
      </c>
      <c r="D20" s="21">
        <f>SUM(B20:C20)</f>
        <v>780</v>
      </c>
    </row>
    <row r="21" spans="1:6" ht="14.25" customHeight="1" x14ac:dyDescent="0.2">
      <c r="B21" s="22"/>
      <c r="C21" s="37"/>
      <c r="D21" s="38"/>
    </row>
    <row r="22" spans="1:6" ht="15.75" x14ac:dyDescent="0.25">
      <c r="A22" s="18" t="s">
        <v>18</v>
      </c>
      <c r="B22" s="19">
        <v>0</v>
      </c>
      <c r="C22" s="20">
        <v>132</v>
      </c>
      <c r="D22" s="21">
        <f>SUM(B22:C22)</f>
        <v>132</v>
      </c>
    </row>
    <row r="23" spans="1:6" ht="15.75" x14ac:dyDescent="0.25">
      <c r="A23" s="39"/>
      <c r="B23" s="40"/>
      <c r="C23" s="41"/>
      <c r="D23" s="41"/>
    </row>
    <row r="24" spans="1:6" ht="15.75" x14ac:dyDescent="0.25">
      <c r="A24" s="18" t="s">
        <v>19</v>
      </c>
      <c r="B24" s="20">
        <v>3696</v>
      </c>
      <c r="C24" s="20">
        <v>41</v>
      </c>
      <c r="D24" s="21">
        <f>B24+C24</f>
        <v>3737</v>
      </c>
    </row>
    <row r="25" spans="1:6" ht="14.25" customHeight="1" x14ac:dyDescent="0.25">
      <c r="A25" s="39"/>
      <c r="B25" s="40"/>
      <c r="C25" s="41"/>
      <c r="D25" s="41"/>
    </row>
    <row r="26" spans="1:6" ht="15.75" x14ac:dyDescent="0.25">
      <c r="A26" s="25" t="s">
        <v>20</v>
      </c>
      <c r="B26" s="27">
        <f>SUM(B27:B34)</f>
        <v>31</v>
      </c>
      <c r="C26" s="27">
        <f>SUM(C27:C34)</f>
        <v>530</v>
      </c>
      <c r="D26" s="28">
        <f>SUM(B26:C26)</f>
        <v>561</v>
      </c>
    </row>
    <row r="27" spans="1:6" x14ac:dyDescent="0.2">
      <c r="A27" s="29" t="s">
        <v>21</v>
      </c>
      <c r="B27" s="31">
        <v>0</v>
      </c>
      <c r="C27" s="31">
        <f>D91</f>
        <v>128</v>
      </c>
      <c r="D27" s="32">
        <f t="shared" ref="D27:D32" si="0">B27+C27</f>
        <v>128</v>
      </c>
    </row>
    <row r="28" spans="1:6" x14ac:dyDescent="0.2">
      <c r="A28" s="29" t="s">
        <v>22</v>
      </c>
      <c r="B28" s="31">
        <v>0</v>
      </c>
      <c r="C28" s="31">
        <v>8</v>
      </c>
      <c r="D28" s="32">
        <f t="shared" si="0"/>
        <v>8</v>
      </c>
    </row>
    <row r="29" spans="1:6" x14ac:dyDescent="0.2">
      <c r="A29" s="29" t="s">
        <v>23</v>
      </c>
      <c r="B29" s="31">
        <v>0</v>
      </c>
      <c r="C29" s="31">
        <v>1</v>
      </c>
      <c r="D29" s="32">
        <f t="shared" si="0"/>
        <v>1</v>
      </c>
      <c r="E29" s="10"/>
      <c r="F29" s="10"/>
    </row>
    <row r="30" spans="1:6" x14ac:dyDescent="0.2">
      <c r="A30" s="29" t="s">
        <v>24</v>
      </c>
      <c r="B30" s="31">
        <v>0</v>
      </c>
      <c r="C30" s="31">
        <f>D129</f>
        <v>182</v>
      </c>
      <c r="D30" s="32">
        <f t="shared" si="0"/>
        <v>182</v>
      </c>
      <c r="E30" s="10"/>
      <c r="F30" s="10"/>
    </row>
    <row r="31" spans="1:6" x14ac:dyDescent="0.2">
      <c r="A31" s="29" t="s">
        <v>25</v>
      </c>
      <c r="B31" s="31">
        <v>0</v>
      </c>
      <c r="C31" s="31">
        <f>D156</f>
        <v>142</v>
      </c>
      <c r="D31" s="32">
        <f t="shared" si="0"/>
        <v>142</v>
      </c>
      <c r="E31" s="10"/>
      <c r="F31" s="10"/>
    </row>
    <row r="32" spans="1:6" x14ac:dyDescent="0.2">
      <c r="A32" s="42" t="s">
        <v>20</v>
      </c>
      <c r="B32" s="31">
        <v>0</v>
      </c>
      <c r="C32" s="43">
        <f>D134+D140+D147</f>
        <v>69</v>
      </c>
      <c r="D32" s="32">
        <f t="shared" si="0"/>
        <v>69</v>
      </c>
    </row>
    <row r="33" spans="1:4" x14ac:dyDescent="0.2">
      <c r="A33" s="42" t="s">
        <v>26</v>
      </c>
      <c r="B33" s="31">
        <v>0</v>
      </c>
      <c r="C33" s="43">
        <f>C48</f>
        <v>0</v>
      </c>
      <c r="D33" s="32">
        <f>C33</f>
        <v>0</v>
      </c>
    </row>
    <row r="34" spans="1:4" x14ac:dyDescent="0.2">
      <c r="A34" s="33" t="s">
        <v>27</v>
      </c>
      <c r="B34" s="35">
        <v>31</v>
      </c>
      <c r="C34" s="35">
        <v>0</v>
      </c>
      <c r="D34" s="36">
        <f>B34+C34</f>
        <v>31</v>
      </c>
    </row>
    <row r="35" spans="1:4" ht="9.75" customHeight="1" x14ac:dyDescent="0.2">
      <c r="B35" s="22"/>
      <c r="C35" s="37"/>
      <c r="D35" s="44"/>
    </row>
    <row r="36" spans="1:4" ht="18" x14ac:dyDescent="0.25">
      <c r="A36" s="45" t="s">
        <v>28</v>
      </c>
      <c r="B36" s="46">
        <f>B51</f>
        <v>3727</v>
      </c>
      <c r="C36" s="46">
        <f>C39+C41+C45+C51</f>
        <v>2229</v>
      </c>
      <c r="D36" s="46">
        <f>D39+D41+D51+D45</f>
        <v>5956</v>
      </c>
    </row>
    <row r="37" spans="1:4" x14ac:dyDescent="0.2">
      <c r="A37" s="10" t="s">
        <v>10</v>
      </c>
      <c r="B37" s="47"/>
      <c r="C37" s="48"/>
      <c r="D37" s="47"/>
    </row>
    <row r="38" spans="1:4" ht="9.75" customHeight="1" x14ac:dyDescent="0.2">
      <c r="B38" s="44"/>
      <c r="C38" s="37"/>
      <c r="D38" s="44"/>
    </row>
    <row r="39" spans="1:4" ht="15.75" x14ac:dyDescent="0.25">
      <c r="A39" s="18" t="s">
        <v>29</v>
      </c>
      <c r="B39" s="49">
        <v>0</v>
      </c>
      <c r="C39" s="20">
        <v>340</v>
      </c>
      <c r="D39" s="21">
        <f>SUM(B39:C39)</f>
        <v>340</v>
      </c>
    </row>
    <row r="40" spans="1:4" ht="11.85" customHeight="1" x14ac:dyDescent="0.2">
      <c r="B40" s="44"/>
      <c r="C40" s="23"/>
      <c r="D40" s="50"/>
    </row>
    <row r="41" spans="1:4" ht="15.75" x14ac:dyDescent="0.25">
      <c r="A41" s="25" t="s">
        <v>30</v>
      </c>
      <c r="B41" s="51">
        <f>SUM(B42:B43)</f>
        <v>0</v>
      </c>
      <c r="C41" s="27">
        <f>C42+C43</f>
        <v>220</v>
      </c>
      <c r="D41" s="28">
        <f>SUM(B41:C41)</f>
        <v>220</v>
      </c>
    </row>
    <row r="42" spans="1:4" x14ac:dyDescent="0.2">
      <c r="A42" s="29" t="s">
        <v>31</v>
      </c>
      <c r="B42" s="52">
        <v>0</v>
      </c>
      <c r="C42" s="31">
        <v>220</v>
      </c>
      <c r="D42" s="32">
        <f>B42+C42</f>
        <v>220</v>
      </c>
    </row>
    <row r="43" spans="1:4" x14ac:dyDescent="0.2">
      <c r="A43" s="33" t="s">
        <v>24</v>
      </c>
      <c r="B43" s="53">
        <v>0</v>
      </c>
      <c r="C43" s="35">
        <v>0</v>
      </c>
      <c r="D43" s="36">
        <f>B43+C43</f>
        <v>0</v>
      </c>
    </row>
    <row r="44" spans="1:4" ht="14.25" customHeight="1" x14ac:dyDescent="0.2">
      <c r="A44" s="54"/>
      <c r="B44" s="38"/>
      <c r="C44" s="52"/>
      <c r="D44" s="38"/>
    </row>
    <row r="45" spans="1:4" ht="15.75" x14ac:dyDescent="0.25">
      <c r="A45" s="25" t="s">
        <v>32</v>
      </c>
      <c r="B45" s="51">
        <f>SUM(B46:B49)</f>
        <v>0</v>
      </c>
      <c r="C45" s="27">
        <f>SUM(C46:C49)</f>
        <v>184</v>
      </c>
      <c r="D45" s="28">
        <f>SUM(B45:C45)</f>
        <v>184</v>
      </c>
    </row>
    <row r="46" spans="1:4" x14ac:dyDescent="0.2">
      <c r="A46" s="29" t="s">
        <v>33</v>
      </c>
      <c r="B46" s="52">
        <v>0</v>
      </c>
      <c r="C46" s="31">
        <f>D62</f>
        <v>30</v>
      </c>
      <c r="D46" s="32">
        <f>B46+C46</f>
        <v>30</v>
      </c>
    </row>
    <row r="47" spans="1:4" ht="14.25" customHeight="1" x14ac:dyDescent="0.2">
      <c r="A47" s="29" t="s">
        <v>34</v>
      </c>
      <c r="B47" s="52">
        <v>0</v>
      </c>
      <c r="C47" s="31">
        <f>D63</f>
        <v>154</v>
      </c>
      <c r="D47" s="32">
        <f>B47+C47</f>
        <v>154</v>
      </c>
    </row>
    <row r="48" spans="1:4" ht="14.25" customHeight="1" x14ac:dyDescent="0.2">
      <c r="A48" s="29" t="s">
        <v>35</v>
      </c>
      <c r="B48" s="52">
        <v>0</v>
      </c>
      <c r="C48" s="31">
        <v>0</v>
      </c>
      <c r="D48" s="32">
        <f>C48</f>
        <v>0</v>
      </c>
    </row>
    <row r="49" spans="1:5" ht="14.25" customHeight="1" x14ac:dyDescent="0.2">
      <c r="A49" s="33" t="s">
        <v>36</v>
      </c>
      <c r="B49" s="53">
        <v>0</v>
      </c>
      <c r="C49" s="35">
        <v>0</v>
      </c>
      <c r="D49" s="36">
        <f>B49+C49</f>
        <v>0</v>
      </c>
    </row>
    <row r="50" spans="1:5" ht="14.25" customHeight="1" x14ac:dyDescent="0.2">
      <c r="A50" s="55"/>
      <c r="B50" s="44"/>
      <c r="C50" s="37"/>
      <c r="D50" s="38"/>
    </row>
    <row r="51" spans="1:5" ht="15" customHeight="1" x14ac:dyDescent="0.25">
      <c r="A51" s="25" t="s">
        <v>37</v>
      </c>
      <c r="B51" s="27">
        <f>SUM(B52:B55)</f>
        <v>3727</v>
      </c>
      <c r="C51" s="27">
        <f>SUM(C53:C55)</f>
        <v>1485</v>
      </c>
      <c r="D51" s="28">
        <f>SUM(B51:C51)</f>
        <v>5212</v>
      </c>
    </row>
    <row r="52" spans="1:5" ht="15" customHeight="1" x14ac:dyDescent="0.25">
      <c r="A52" s="29" t="s">
        <v>38</v>
      </c>
      <c r="B52" s="50">
        <v>3727</v>
      </c>
      <c r="C52" s="50">
        <v>0</v>
      </c>
      <c r="D52" s="56">
        <f>SUM(B52:C52)</f>
        <v>3727</v>
      </c>
    </row>
    <row r="53" spans="1:5" ht="15.75" x14ac:dyDescent="0.25">
      <c r="A53" s="29" t="s">
        <v>39</v>
      </c>
      <c r="B53" s="31">
        <v>0</v>
      </c>
      <c r="C53" s="31">
        <v>1353</v>
      </c>
      <c r="D53" s="56">
        <f>SUM(B53:C53)</f>
        <v>1353</v>
      </c>
    </row>
    <row r="54" spans="1:5" ht="15.75" x14ac:dyDescent="0.25">
      <c r="A54" s="29" t="s">
        <v>40</v>
      </c>
      <c r="B54" s="31">
        <v>0</v>
      </c>
      <c r="C54" s="31">
        <v>132</v>
      </c>
      <c r="D54" s="56">
        <f>SUM(B54:C54)</f>
        <v>132</v>
      </c>
    </row>
    <row r="55" spans="1:5" x14ac:dyDescent="0.2">
      <c r="A55" s="33"/>
      <c r="B55" s="57"/>
      <c r="C55" s="35"/>
      <c r="D55" s="58"/>
    </row>
    <row r="56" spans="1:5" x14ac:dyDescent="0.2">
      <c r="A56" s="10"/>
      <c r="B56" s="47"/>
      <c r="C56" s="48"/>
      <c r="D56" s="38"/>
    </row>
    <row r="57" spans="1:5" ht="15.75" x14ac:dyDescent="0.25">
      <c r="A57" s="59" t="s">
        <v>41</v>
      </c>
      <c r="B57" s="60">
        <f>B9-B52</f>
        <v>0</v>
      </c>
      <c r="C57" s="60">
        <f>C36-C9</f>
        <v>0</v>
      </c>
      <c r="D57" s="60">
        <f>B57+C57</f>
        <v>0</v>
      </c>
    </row>
    <row r="58" spans="1:5" x14ac:dyDescent="0.2">
      <c r="B58" s="61"/>
      <c r="C58" s="61"/>
      <c r="D58" s="61"/>
    </row>
    <row r="59" spans="1:5" ht="44.25" customHeight="1" x14ac:dyDescent="0.2">
      <c r="A59" s="10"/>
      <c r="B59" s="62"/>
      <c r="C59" s="62"/>
      <c r="D59" s="62"/>
      <c r="E59" s="10"/>
    </row>
    <row r="60" spans="1:5" x14ac:dyDescent="0.2">
      <c r="A60" s="63" t="s">
        <v>3</v>
      </c>
      <c r="B60" s="61"/>
      <c r="C60" s="61"/>
      <c r="D60" s="61"/>
    </row>
    <row r="61" spans="1:5" ht="31.5" customHeight="1" x14ac:dyDescent="0.2">
      <c r="A61" s="64" t="s">
        <v>42</v>
      </c>
      <c r="B61" s="65" t="s">
        <v>43</v>
      </c>
      <c r="C61" s="66" t="s">
        <v>44</v>
      </c>
      <c r="D61" s="67" t="s">
        <v>45</v>
      </c>
      <c r="E61" s="68" t="s">
        <v>46</v>
      </c>
    </row>
    <row r="62" spans="1:5" x14ac:dyDescent="0.2">
      <c r="A62" s="69" t="s">
        <v>47</v>
      </c>
      <c r="B62" s="70">
        <v>113</v>
      </c>
      <c r="C62" s="70">
        <v>0</v>
      </c>
      <c r="D62" s="71">
        <v>30</v>
      </c>
      <c r="E62" s="72">
        <f>B62+C62-D62</f>
        <v>83</v>
      </c>
    </row>
    <row r="63" spans="1:5" x14ac:dyDescent="0.2">
      <c r="A63" s="73" t="s">
        <v>48</v>
      </c>
      <c r="B63" s="74">
        <v>235</v>
      </c>
      <c r="C63" s="74">
        <v>0</v>
      </c>
      <c r="D63" s="30">
        <v>154</v>
      </c>
      <c r="E63" s="75">
        <f>B63+C63-D63</f>
        <v>81</v>
      </c>
    </row>
    <row r="64" spans="1:5" x14ac:dyDescent="0.2">
      <c r="A64" s="76" t="s">
        <v>36</v>
      </c>
      <c r="B64" s="77">
        <v>0</v>
      </c>
      <c r="C64" s="77">
        <v>0</v>
      </c>
      <c r="D64" s="78">
        <v>0</v>
      </c>
      <c r="E64" s="79">
        <f>B64+C64-D64</f>
        <v>0</v>
      </c>
    </row>
    <row r="65" spans="1:5" ht="15.75" x14ac:dyDescent="0.25">
      <c r="B65" s="54"/>
      <c r="C65" s="54"/>
      <c r="D65" s="54"/>
      <c r="E65" s="39"/>
    </row>
    <row r="66" spans="1:5" x14ac:dyDescent="0.2">
      <c r="A66" s="10"/>
      <c r="B66" s="54"/>
      <c r="C66" s="54"/>
      <c r="D66" s="54"/>
      <c r="E66" s="54"/>
    </row>
    <row r="67" spans="1:5" x14ac:dyDescent="0.2">
      <c r="A67" s="80"/>
      <c r="B67" s="54"/>
      <c r="C67" s="54"/>
      <c r="D67" s="54"/>
      <c r="E67" s="54"/>
    </row>
    <row r="78" spans="1:5" ht="15" customHeight="1" x14ac:dyDescent="0.2">
      <c r="A78" s="63" t="s">
        <v>49</v>
      </c>
    </row>
    <row r="79" spans="1:5" ht="12.6" customHeight="1" x14ac:dyDescent="0.2">
      <c r="D79" s="81" t="s">
        <v>50</v>
      </c>
    </row>
    <row r="80" spans="1:5" ht="12.6" customHeight="1" x14ac:dyDescent="0.2">
      <c r="A80" s="82" t="s">
        <v>51</v>
      </c>
      <c r="B80" s="83"/>
      <c r="C80" s="83"/>
      <c r="D80" s="83"/>
    </row>
    <row r="81" spans="1:4" ht="12.6" customHeight="1" x14ac:dyDescent="0.2">
      <c r="A81" s="83"/>
      <c r="B81" s="83"/>
      <c r="C81" s="83"/>
      <c r="D81" s="83"/>
    </row>
    <row r="82" spans="1:4" ht="12.6" customHeight="1" x14ac:dyDescent="0.2">
      <c r="A82" s="83" t="s">
        <v>52</v>
      </c>
      <c r="B82" s="83"/>
      <c r="C82" s="83"/>
      <c r="D82" s="83">
        <v>23</v>
      </c>
    </row>
    <row r="83" spans="1:4" ht="12.6" customHeight="1" x14ac:dyDescent="0.2">
      <c r="A83" s="83" t="s">
        <v>53</v>
      </c>
      <c r="B83" s="83"/>
      <c r="C83" s="83"/>
      <c r="D83" s="83">
        <v>42</v>
      </c>
    </row>
    <row r="84" spans="1:4" ht="12.6" customHeight="1" x14ac:dyDescent="0.2">
      <c r="A84" s="83" t="s">
        <v>54</v>
      </c>
      <c r="B84" s="83"/>
      <c r="C84" s="83"/>
      <c r="D84" s="83">
        <v>35</v>
      </c>
    </row>
    <row r="85" spans="1:4" ht="12.6" customHeight="1" x14ac:dyDescent="0.2">
      <c r="A85" s="83" t="s">
        <v>55</v>
      </c>
      <c r="B85" s="83"/>
      <c r="C85" s="82"/>
      <c r="D85" s="83">
        <v>15</v>
      </c>
    </row>
    <row r="86" spans="1:4" ht="12.6" customHeight="1" x14ac:dyDescent="0.2">
      <c r="A86" s="80" t="s">
        <v>56</v>
      </c>
      <c r="D86">
        <v>4</v>
      </c>
    </row>
    <row r="87" spans="1:4" ht="12.6" customHeight="1" x14ac:dyDescent="0.2">
      <c r="A87" s="80" t="s">
        <v>57</v>
      </c>
      <c r="D87">
        <v>5</v>
      </c>
    </row>
    <row r="88" spans="1:4" ht="12.6" customHeight="1" x14ac:dyDescent="0.2">
      <c r="A88" s="80" t="s">
        <v>58</v>
      </c>
      <c r="D88">
        <v>2</v>
      </c>
    </row>
    <row r="89" spans="1:4" ht="12.6" customHeight="1" x14ac:dyDescent="0.2">
      <c r="A89" s="80" t="s">
        <v>59</v>
      </c>
      <c r="D89">
        <v>2</v>
      </c>
    </row>
    <row r="90" spans="1:4" ht="12.6" customHeight="1" x14ac:dyDescent="0.2">
      <c r="A90" s="80"/>
    </row>
    <row r="91" spans="1:4" ht="12.6" customHeight="1" x14ac:dyDescent="0.2">
      <c r="A91" s="6" t="s">
        <v>60</v>
      </c>
      <c r="B91" s="6"/>
      <c r="C91" s="6"/>
      <c r="D91" s="6">
        <f>SUM(D82:D89)</f>
        <v>128</v>
      </c>
    </row>
    <row r="93" spans="1:4" ht="12.6" customHeight="1" x14ac:dyDescent="0.2">
      <c r="A93" s="82" t="s">
        <v>61</v>
      </c>
      <c r="B93" s="83"/>
      <c r="C93" s="83"/>
      <c r="D93" s="83"/>
    </row>
    <row r="94" spans="1:4" ht="12.6" customHeight="1" x14ac:dyDescent="0.2">
      <c r="A94" s="83"/>
      <c r="B94" s="83"/>
      <c r="C94" s="83"/>
      <c r="D94" s="83"/>
    </row>
    <row r="95" spans="1:4" ht="12.6" customHeight="1" x14ac:dyDescent="0.2">
      <c r="A95" s="83" t="s">
        <v>62</v>
      </c>
      <c r="B95" s="83"/>
      <c r="C95" s="83"/>
      <c r="D95" s="83">
        <v>63</v>
      </c>
    </row>
    <row r="96" spans="1:4" ht="12.6" customHeight="1" x14ac:dyDescent="0.2">
      <c r="A96" s="83" t="s">
        <v>14</v>
      </c>
      <c r="B96" s="83"/>
      <c r="C96" s="83"/>
      <c r="D96" s="83">
        <v>335</v>
      </c>
    </row>
    <row r="97" spans="1:4" ht="12.6" customHeight="1" x14ac:dyDescent="0.2">
      <c r="A97" s="83"/>
      <c r="B97" s="83"/>
      <c r="C97" s="83"/>
      <c r="D97" s="83"/>
    </row>
    <row r="98" spans="1:4" ht="12.6" customHeight="1" x14ac:dyDescent="0.2">
      <c r="A98" s="6" t="s">
        <v>63</v>
      </c>
      <c r="B98" s="6"/>
      <c r="C98" s="6"/>
      <c r="D98" s="6">
        <f>SUM(D95:D96)</f>
        <v>398</v>
      </c>
    </row>
    <row r="99" spans="1:4" ht="12.6" customHeight="1" x14ac:dyDescent="0.2">
      <c r="A99" s="6"/>
      <c r="B99" s="6"/>
      <c r="C99" s="6"/>
      <c r="D99" s="6"/>
    </row>
    <row r="100" spans="1:4" ht="12.6" customHeight="1" x14ac:dyDescent="0.2">
      <c r="A100" s="82" t="s">
        <v>64</v>
      </c>
      <c r="B100" s="83"/>
      <c r="C100" s="83"/>
      <c r="D100" s="83"/>
    </row>
    <row r="101" spans="1:4" ht="12.6" customHeight="1" x14ac:dyDescent="0.2">
      <c r="A101" s="83"/>
      <c r="B101" s="83"/>
      <c r="C101" s="83"/>
      <c r="D101" s="83"/>
    </row>
    <row r="102" spans="1:4" ht="12.6" customHeight="1" x14ac:dyDescent="0.2">
      <c r="A102" s="83" t="s">
        <v>65</v>
      </c>
      <c r="B102" s="83"/>
      <c r="C102" s="83"/>
      <c r="D102" s="83">
        <v>8</v>
      </c>
    </row>
    <row r="103" spans="1:4" ht="12.6" customHeight="1" x14ac:dyDescent="0.2">
      <c r="A103" s="83"/>
      <c r="B103" s="83"/>
      <c r="C103" s="83"/>
      <c r="D103" s="83"/>
    </row>
    <row r="104" spans="1:4" ht="12.6" customHeight="1" x14ac:dyDescent="0.2">
      <c r="A104" s="6" t="s">
        <v>66</v>
      </c>
      <c r="B104" s="6"/>
      <c r="C104" s="6"/>
      <c r="D104" s="6">
        <f>SUM(D102:D102)</f>
        <v>8</v>
      </c>
    </row>
    <row r="105" spans="1:4" ht="12.6" customHeight="1" x14ac:dyDescent="0.2">
      <c r="A105" s="6"/>
      <c r="B105" s="6"/>
      <c r="C105" s="6"/>
      <c r="D105" s="6"/>
    </row>
    <row r="106" spans="1:4" ht="12.6" customHeight="1" x14ac:dyDescent="0.2">
      <c r="A106" s="82" t="s">
        <v>67</v>
      </c>
      <c r="B106" s="83"/>
      <c r="C106" s="83"/>
      <c r="D106" s="83"/>
    </row>
    <row r="107" spans="1:4" ht="12.6" customHeight="1" x14ac:dyDescent="0.2">
      <c r="A107" s="83"/>
      <c r="B107" s="83"/>
      <c r="C107" s="83"/>
      <c r="D107" s="83"/>
    </row>
    <row r="108" spans="1:4" ht="12.6" customHeight="1" x14ac:dyDescent="0.2">
      <c r="A108" s="83" t="s">
        <v>68</v>
      </c>
      <c r="B108" s="83"/>
      <c r="C108" s="83"/>
      <c r="D108" s="83">
        <v>45</v>
      </c>
    </row>
    <row r="109" spans="1:4" ht="12.6" customHeight="1" x14ac:dyDescent="0.2">
      <c r="A109" s="83" t="s">
        <v>69</v>
      </c>
      <c r="B109" s="83"/>
      <c r="C109" s="83"/>
      <c r="D109" s="83">
        <v>355</v>
      </c>
    </row>
    <row r="110" spans="1:4" ht="12.6" customHeight="1" x14ac:dyDescent="0.2">
      <c r="A110" s="83" t="s">
        <v>70</v>
      </c>
      <c r="B110" s="83"/>
      <c r="C110" s="83"/>
      <c r="D110" s="83">
        <v>30</v>
      </c>
    </row>
    <row r="111" spans="1:4" ht="12.6" customHeight="1" x14ac:dyDescent="0.2">
      <c r="A111" s="83" t="s">
        <v>71</v>
      </c>
      <c r="B111" s="83"/>
      <c r="C111" s="83"/>
      <c r="D111" s="83">
        <v>10</v>
      </c>
    </row>
    <row r="112" spans="1:4" ht="12.6" customHeight="1" x14ac:dyDescent="0.2">
      <c r="A112" s="83" t="s">
        <v>72</v>
      </c>
      <c r="B112" s="83"/>
      <c r="C112" s="83"/>
      <c r="D112" s="83">
        <v>10</v>
      </c>
    </row>
    <row r="113" spans="1:4" ht="12.6" customHeight="1" x14ac:dyDescent="0.2">
      <c r="A113" s="83" t="s">
        <v>73</v>
      </c>
      <c r="B113" s="83"/>
      <c r="C113" s="83"/>
      <c r="D113" s="83">
        <v>330</v>
      </c>
    </row>
    <row r="114" spans="1:4" ht="12.6" customHeight="1" x14ac:dyDescent="0.2">
      <c r="A114" s="83"/>
      <c r="B114" s="83"/>
      <c r="C114" s="83"/>
      <c r="D114" s="83"/>
    </row>
    <row r="115" spans="1:4" ht="12.6" customHeight="1" x14ac:dyDescent="0.2">
      <c r="A115" s="83"/>
      <c r="B115" s="83"/>
      <c r="C115" s="83"/>
      <c r="D115" s="83"/>
    </row>
    <row r="116" spans="1:4" ht="12.6" customHeight="1" x14ac:dyDescent="0.2">
      <c r="A116" s="6" t="s">
        <v>74</v>
      </c>
      <c r="B116" s="6"/>
      <c r="C116" s="6"/>
      <c r="D116" s="6">
        <f>SUM(D108:D114)</f>
        <v>780</v>
      </c>
    </row>
    <row r="118" spans="1:4" ht="12.6" customHeight="1" x14ac:dyDescent="0.2">
      <c r="A118" s="82" t="s">
        <v>75</v>
      </c>
      <c r="B118" s="83"/>
      <c r="C118" s="83"/>
      <c r="D118" s="83"/>
    </row>
    <row r="119" spans="1:4" ht="12.6" customHeight="1" x14ac:dyDescent="0.2">
      <c r="A119" s="83" t="s">
        <v>76</v>
      </c>
      <c r="B119" s="83"/>
      <c r="C119" s="83"/>
      <c r="D119" s="83">
        <v>10</v>
      </c>
    </row>
    <row r="120" spans="1:4" ht="12.6" customHeight="1" x14ac:dyDescent="0.2">
      <c r="A120" s="83" t="s">
        <v>77</v>
      </c>
      <c r="B120" s="83"/>
      <c r="C120" s="83"/>
      <c r="D120" s="83">
        <v>1</v>
      </c>
    </row>
    <row r="121" spans="1:4" ht="12.6" customHeight="1" x14ac:dyDescent="0.2">
      <c r="A121" s="83" t="s">
        <v>78</v>
      </c>
      <c r="B121" s="83"/>
      <c r="C121" s="83"/>
      <c r="D121" s="83">
        <v>22</v>
      </c>
    </row>
    <row r="122" spans="1:4" ht="12.6" customHeight="1" x14ac:dyDescent="0.2">
      <c r="A122" s="83" t="s">
        <v>79</v>
      </c>
      <c r="B122" s="83"/>
      <c r="C122" s="83"/>
      <c r="D122" s="83">
        <v>10</v>
      </c>
    </row>
    <row r="123" spans="1:4" ht="12.6" customHeight="1" x14ac:dyDescent="0.2">
      <c r="A123" s="83" t="s">
        <v>80</v>
      </c>
      <c r="B123" s="83"/>
      <c r="C123" s="83"/>
      <c r="D123" s="83">
        <v>3</v>
      </c>
    </row>
    <row r="124" spans="1:4" ht="12.6" customHeight="1" x14ac:dyDescent="0.2">
      <c r="A124" s="84" t="s">
        <v>81</v>
      </c>
      <c r="B124" s="83"/>
      <c r="C124" s="83"/>
      <c r="D124" s="83">
        <v>86</v>
      </c>
    </row>
    <row r="125" spans="1:4" ht="12.6" customHeight="1" x14ac:dyDescent="0.2">
      <c r="A125" s="84" t="s">
        <v>82</v>
      </c>
      <c r="B125" s="83"/>
      <c r="C125" s="83"/>
      <c r="D125" s="83">
        <v>4</v>
      </c>
    </row>
    <row r="126" spans="1:4" ht="12.6" customHeight="1" x14ac:dyDescent="0.2">
      <c r="A126" s="83" t="s">
        <v>83</v>
      </c>
      <c r="B126" s="83"/>
      <c r="C126" s="82"/>
      <c r="D126" s="83">
        <v>20</v>
      </c>
    </row>
    <row r="127" spans="1:4" ht="12.6" customHeight="1" x14ac:dyDescent="0.2">
      <c r="A127" s="83" t="s">
        <v>24</v>
      </c>
      <c r="B127" s="83"/>
      <c r="C127" s="82"/>
      <c r="D127" s="83">
        <v>20</v>
      </c>
    </row>
    <row r="128" spans="1:4" ht="12.6" customHeight="1" x14ac:dyDescent="0.2">
      <c r="A128" s="83" t="s">
        <v>84</v>
      </c>
      <c r="B128" s="83"/>
      <c r="C128" s="82"/>
      <c r="D128" s="83">
        <v>6</v>
      </c>
    </row>
    <row r="129" spans="1:4" ht="12.6" customHeight="1" x14ac:dyDescent="0.2">
      <c r="A129" s="6" t="s">
        <v>85</v>
      </c>
      <c r="B129" s="6"/>
      <c r="C129" s="6"/>
      <c r="D129" s="6">
        <f>SUM(D119:D128)</f>
        <v>182</v>
      </c>
    </row>
    <row r="131" spans="1:4" ht="12.6" customHeight="1" x14ac:dyDescent="0.2">
      <c r="A131" s="82" t="s">
        <v>86</v>
      </c>
      <c r="B131" s="83"/>
      <c r="C131" s="83"/>
      <c r="D131" s="83"/>
    </row>
    <row r="132" spans="1:4" ht="12.6" customHeight="1" x14ac:dyDescent="0.2">
      <c r="A132" s="83"/>
      <c r="B132" s="83"/>
      <c r="C132" s="83"/>
      <c r="D132" s="83"/>
    </row>
    <row r="133" spans="1:4" ht="12.6" customHeight="1" x14ac:dyDescent="0.2">
      <c r="A133" s="83" t="s">
        <v>87</v>
      </c>
      <c r="B133" s="83"/>
      <c r="C133" s="83"/>
      <c r="D133" s="83">
        <v>10</v>
      </c>
    </row>
    <row r="134" spans="1:4" ht="12.6" customHeight="1" x14ac:dyDescent="0.2">
      <c r="A134" s="6" t="s">
        <v>88</v>
      </c>
      <c r="B134" s="6"/>
      <c r="C134" s="6"/>
      <c r="D134" s="6">
        <f>SUM(D133:D133)</f>
        <v>10</v>
      </c>
    </row>
    <row r="136" spans="1:4" ht="12.6" customHeight="1" x14ac:dyDescent="0.2">
      <c r="A136" s="82" t="s">
        <v>89</v>
      </c>
      <c r="B136" s="83"/>
      <c r="C136" s="83"/>
      <c r="D136" s="83"/>
    </row>
    <row r="137" spans="1:4" ht="12.6" customHeight="1" x14ac:dyDescent="0.2">
      <c r="A137" s="83"/>
      <c r="B137" s="83"/>
      <c r="C137" s="83"/>
      <c r="D137" s="83"/>
    </row>
    <row r="138" spans="1:4" ht="12.6" customHeight="1" x14ac:dyDescent="0.2">
      <c r="A138" s="83" t="s">
        <v>90</v>
      </c>
      <c r="B138" s="83"/>
      <c r="C138" s="83"/>
      <c r="D138" s="83">
        <v>4</v>
      </c>
    </row>
    <row r="139" spans="1:4" ht="12.6" customHeight="1" x14ac:dyDescent="0.2">
      <c r="A139" s="83"/>
      <c r="B139" s="83"/>
      <c r="C139" s="83"/>
      <c r="D139" s="83"/>
    </row>
    <row r="140" spans="1:4" ht="12.6" customHeight="1" x14ac:dyDescent="0.2">
      <c r="A140" s="6" t="s">
        <v>91</v>
      </c>
      <c r="B140" s="6"/>
      <c r="C140" s="6"/>
      <c r="D140" s="6">
        <f>SUM(D138:D138)</f>
        <v>4</v>
      </c>
    </row>
    <row r="143" spans="1:4" ht="12.6" customHeight="1" x14ac:dyDescent="0.2">
      <c r="A143" s="82" t="s">
        <v>92</v>
      </c>
      <c r="B143" s="83"/>
      <c r="C143" s="83"/>
      <c r="D143" s="83"/>
    </row>
    <row r="144" spans="1:4" ht="12.6" customHeight="1" x14ac:dyDescent="0.2">
      <c r="A144" s="83" t="s">
        <v>93</v>
      </c>
      <c r="B144" s="83"/>
      <c r="C144" s="83"/>
      <c r="D144" s="83">
        <v>20</v>
      </c>
    </row>
    <row r="145" spans="1:4" ht="12.6" customHeight="1" x14ac:dyDescent="0.2">
      <c r="A145" s="83" t="s">
        <v>94</v>
      </c>
      <c r="B145" s="83"/>
      <c r="C145" s="83"/>
      <c r="D145" s="83">
        <v>35</v>
      </c>
    </row>
    <row r="146" spans="1:4" ht="12.6" customHeight="1" x14ac:dyDescent="0.2">
      <c r="A146" s="83"/>
      <c r="B146" s="83"/>
      <c r="C146" s="83"/>
      <c r="D146" s="83"/>
    </row>
    <row r="147" spans="1:4" ht="12.6" customHeight="1" x14ac:dyDescent="0.2">
      <c r="A147" s="6" t="s">
        <v>95</v>
      </c>
      <c r="B147" s="6"/>
      <c r="C147" s="6"/>
      <c r="D147" s="6">
        <f>SUM(D144:D145)</f>
        <v>55</v>
      </c>
    </row>
    <row r="148" spans="1:4" ht="12.6" customHeight="1" x14ac:dyDescent="0.2">
      <c r="A148" s="6"/>
      <c r="B148" s="6"/>
      <c r="C148" s="6"/>
      <c r="D148" s="6"/>
    </row>
    <row r="149" spans="1:4" ht="12.6" customHeight="1" x14ac:dyDescent="0.2">
      <c r="A149" s="82" t="s">
        <v>96</v>
      </c>
      <c r="B149" s="83"/>
      <c r="C149" s="83"/>
      <c r="D149" s="83"/>
    </row>
    <row r="150" spans="1:4" ht="12.6" customHeight="1" x14ac:dyDescent="0.2">
      <c r="A150" s="83" t="s">
        <v>97</v>
      </c>
      <c r="B150" s="83"/>
      <c r="C150" s="83"/>
      <c r="D150" s="83">
        <v>20</v>
      </c>
    </row>
    <row r="151" spans="1:4" ht="12.6" customHeight="1" x14ac:dyDescent="0.2">
      <c r="A151" s="83" t="s">
        <v>98</v>
      </c>
      <c r="B151" s="83"/>
      <c r="C151" s="83"/>
      <c r="D151" s="83">
        <v>15</v>
      </c>
    </row>
    <row r="152" spans="1:4" ht="12.6" customHeight="1" x14ac:dyDescent="0.2">
      <c r="A152" s="83" t="s">
        <v>99</v>
      </c>
      <c r="B152" s="83"/>
      <c r="C152" s="83"/>
      <c r="D152" s="83">
        <v>30</v>
      </c>
    </row>
    <row r="153" spans="1:4" ht="12.6" customHeight="1" x14ac:dyDescent="0.2">
      <c r="A153" s="83" t="s">
        <v>100</v>
      </c>
      <c r="B153" s="83"/>
      <c r="C153" s="83"/>
      <c r="D153" s="83">
        <v>27</v>
      </c>
    </row>
    <row r="154" spans="1:4" ht="12.6" customHeight="1" x14ac:dyDescent="0.2">
      <c r="A154" s="84" t="s">
        <v>101</v>
      </c>
      <c r="B154" s="83"/>
      <c r="C154" s="83"/>
      <c r="D154" s="83">
        <v>9</v>
      </c>
    </row>
    <row r="155" spans="1:4" ht="12.6" customHeight="1" x14ac:dyDescent="0.2">
      <c r="A155" s="84" t="s">
        <v>102</v>
      </c>
      <c r="B155" s="83"/>
      <c r="C155" s="83"/>
      <c r="D155" s="83">
        <v>61</v>
      </c>
    </row>
    <row r="156" spans="1:4" ht="12.6" customHeight="1" x14ac:dyDescent="0.2">
      <c r="A156" s="6" t="s">
        <v>103</v>
      </c>
      <c r="B156" s="6"/>
      <c r="C156" s="6"/>
      <c r="D156" s="6">
        <f>D151+D152+D153+D154+D155</f>
        <v>142</v>
      </c>
    </row>
    <row r="159" spans="1:4" ht="12.6" customHeight="1" x14ac:dyDescent="0.2">
      <c r="A159" t="s">
        <v>104</v>
      </c>
      <c r="C159" t="s">
        <v>105</v>
      </c>
    </row>
    <row r="160" spans="1:4" ht="12.6" customHeight="1" x14ac:dyDescent="0.2">
      <c r="C160" t="s">
        <v>106</v>
      </c>
    </row>
    <row r="161" ht="18" customHeight="1" x14ac:dyDescent="0.2"/>
  </sheetData>
  <pageMargins left="1.3388888888888899" right="0.74791666666666701" top="0.98402777777777795" bottom="0.98402777777777795" header="0.51180555555555496" footer="0.51180555555555496"/>
  <pageSetup paperSize="0" scale="0" firstPageNumber="0" fitToWidth="0" fitToHeight="2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A14" sqref="A14"/>
    </sheetView>
  </sheetViews>
  <sheetFormatPr defaultRowHeight="12.75" x14ac:dyDescent="0.2"/>
  <cols>
    <col min="1" max="1" width="56"/>
    <col min="2" max="2" width="40.7109375"/>
    <col min="3" max="1025" width="8.7109375"/>
  </cols>
  <sheetData>
    <row r="1" spans="1:3" ht="39" customHeight="1" x14ac:dyDescent="0.2">
      <c r="A1" s="5" t="s">
        <v>107</v>
      </c>
      <c r="B1" s="5"/>
      <c r="C1" s="85"/>
    </row>
    <row r="2" spans="1:3" ht="33" customHeight="1" x14ac:dyDescent="0.2">
      <c r="A2" s="86" t="s">
        <v>108</v>
      </c>
      <c r="B2" s="87" t="s">
        <v>109</v>
      </c>
      <c r="C2" s="88"/>
    </row>
    <row r="3" spans="1:3" ht="17.100000000000001" customHeight="1" x14ac:dyDescent="0.2">
      <c r="A3" t="s">
        <v>110</v>
      </c>
      <c r="B3" s="89"/>
      <c r="C3" s="90"/>
    </row>
    <row r="4" spans="1:3" ht="17.100000000000001" customHeight="1" x14ac:dyDescent="0.2">
      <c r="A4" t="s">
        <v>111</v>
      </c>
      <c r="B4" s="89"/>
      <c r="C4" s="90"/>
    </row>
    <row r="5" spans="1:3" ht="17.100000000000001" customHeight="1" x14ac:dyDescent="0.2">
      <c r="A5" t="s">
        <v>112</v>
      </c>
      <c r="B5" s="89"/>
    </row>
    <row r="6" spans="1:3" ht="17.100000000000001" customHeight="1" x14ac:dyDescent="0.2">
      <c r="A6" t="s">
        <v>113</v>
      </c>
      <c r="B6" s="89"/>
    </row>
    <row r="7" spans="1:3" x14ac:dyDescent="0.2">
      <c r="B7" t="s">
        <v>114</v>
      </c>
    </row>
    <row r="8" spans="1:3" ht="17.100000000000001" customHeight="1" x14ac:dyDescent="0.2">
      <c r="A8" s="4" t="s">
        <v>115</v>
      </c>
      <c r="B8" s="4"/>
      <c r="C8" s="91"/>
    </row>
    <row r="9" spans="1:3" ht="17.100000000000001" customHeight="1" x14ac:dyDescent="0.2">
      <c r="A9" s="3" t="s">
        <v>116</v>
      </c>
      <c r="B9" s="3"/>
      <c r="C9" s="92"/>
    </row>
    <row r="10" spans="1:3" ht="29.25" customHeight="1" x14ac:dyDescent="0.2">
      <c r="A10" s="93" t="s">
        <v>117</v>
      </c>
      <c r="B10" s="92"/>
      <c r="C10" s="92"/>
    </row>
    <row r="11" spans="1:3" ht="0.75" customHeight="1" x14ac:dyDescent="0.2">
      <c r="A11" s="2"/>
      <c r="B11" s="2"/>
      <c r="C11" s="94"/>
    </row>
    <row r="12" spans="1:3" ht="130.5" customHeight="1" x14ac:dyDescent="0.2">
      <c r="A12" s="1"/>
      <c r="B12" s="1"/>
      <c r="C12" s="91"/>
    </row>
    <row r="13" spans="1:3" ht="17.100000000000001" customHeight="1" x14ac:dyDescent="0.2"/>
    <row r="14" spans="1:3" ht="17.100000000000001" customHeight="1" x14ac:dyDescent="0.2">
      <c r="A14" t="s">
        <v>118</v>
      </c>
      <c r="B14" t="s">
        <v>119</v>
      </c>
    </row>
    <row r="15" spans="1:3" ht="17.100000000000001" customHeight="1" x14ac:dyDescent="0.2">
      <c r="B15" s="95" t="s">
        <v>120</v>
      </c>
    </row>
    <row r="16" spans="1:3" ht="17.100000000000001" customHeight="1" x14ac:dyDescent="0.2">
      <c r="B16" t="s">
        <v>121</v>
      </c>
    </row>
  </sheetData>
  <mergeCells count="5">
    <mergeCell ref="A1:B1"/>
    <mergeCell ref="A8:B8"/>
    <mergeCell ref="A9:B9"/>
    <mergeCell ref="A11:B11"/>
    <mergeCell ref="A12:B12"/>
  </mergeCells>
  <pageMargins left="0.196527777777778" right="0.19652777777777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 Závodu míru</vt:lpstr>
      <vt:lpstr>Opravy budovy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Vedoucí</dc:creator>
  <cp:lastModifiedBy>Míková Dita Ing.</cp:lastModifiedBy>
  <cp:revision>4</cp:revision>
  <cp:lastPrinted>2017-09-20T08:02:26Z</cp:lastPrinted>
  <dcterms:created xsi:type="dcterms:W3CDTF">2016-09-30T10:20:15Z</dcterms:created>
  <dcterms:modified xsi:type="dcterms:W3CDTF">2018-02-07T08:03:27Z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