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ZŠ nám. Karla IV.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<sst xmlns="http://schemas.openxmlformats.org/spreadsheetml/2006/main" count="69" uniqueCount="66">
  <si>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Organizace: Základní škola Nejdek, náměstí Karla IV.,příspěvková organizace </t>
  </si>
  <si>
    <t xml:space="preserve">                    náměstí Karla IV. 423, Nejdek, IČ : 60611049</t>
  </si>
  <si>
    <t xml:space="preserve"> 1. změna finančního plánu na rok 2017</t>
  </si>
  <si>
    <t>v tis. Kč</t>
  </si>
  <si>
    <t>rozpočet</t>
  </si>
  <si>
    <t>schválený</t>
  </si>
  <si>
    <t>upravený</t>
  </si>
  <si>
    <t>celkem</t>
  </si>
  <si>
    <t>skutečnost</t>
  </si>
  <si>
    <t>%</t>
  </si>
  <si>
    <t>1. změna</t>
  </si>
  <si>
    <t>2. změna</t>
  </si>
  <si>
    <t>3. změna</t>
  </si>
  <si>
    <t>po změnách</t>
  </si>
  <si>
    <t>Výdaje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</si>
  <si>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</si>
  <si>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</si>
  <si>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</si>
  <si>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</si>
  <si>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</si>
  <si>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</si>
  <si>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</si>
  <si>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</si>
  <si>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</si>
  <si>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 KÚKK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</si>
  <si>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</si>
  <si>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</si>
  <si>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</si>
  <si>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</si>
  <si>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</si>
  <si>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</si>
  <si>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</si>
  <si>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   mzdy+odvody</t>
  </si>
  <si>
    <t xml:space="preserve">           ONIV</t>
  </si>
  <si>
    <t>Příjmy celkem:</t>
  </si>
  <si>
    <t>příjmy za stravné</t>
  </si>
  <si>
    <t>služby</t>
  </si>
  <si>
    <t>z toho: úplata za vzdělávání (ŠD,MŠ,DDM)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</si>
  <si>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</si>
  <si>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</si>
  <si>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</si>
  <si>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</si>
  <si>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 rezervní fond-daňová úspora, rozvoj.</t>
  </si>
  <si>
    <t xml:space="preserve">             rezervní fond-převod do fondu investic</t>
  </si>
  <si>
    <t xml:space="preserve">             investiční fond</t>
  </si>
  <si>
    <t>provozní příspěvky</t>
  </si>
  <si>
    <t>z toho: příspěvky na provoz od zřizovatele</t>
  </si>
  <si>
    <t xml:space="preserve">             příspěvky na odpisy</t>
  </si>
  <si>
    <t xml:space="preserve">             příspěvky od KÚ</t>
  </si>
  <si>
    <t xml:space="preserve">            KÚKK</t>
  </si>
  <si>
    <t>Hospodářský výsledek</t>
  </si>
  <si>
    <t>Fondy</t>
  </si>
  <si>
    <t xml:space="preserve">počáteční stav </t>
  </si>
  <si>
    <t>příděl z HV (pokrytí ztráty)</t>
  </si>
  <si>
    <t>schválené čerpání</t>
  </si>
  <si>
    <t>Čerpání – 1.změna</t>
  </si>
  <si>
    <t>Čerpání – 2.změna</t>
  </si>
  <si>
    <t xml:space="preserve">konečný stav </t>
  </si>
  <si>
    <t>fond odměn</t>
  </si>
  <si>
    <t xml:space="preserve">rezervní fond </t>
  </si>
  <si>
    <t>investiční fond</t>
  </si>
  <si>
    <t>V Nejdku dne : 09.10.2017</t>
  </si>
  <si>
    <t xml:space="preserve">Zpracovala : Renata  Donátová </t>
  </si>
  <si>
    <t xml:space="preserve">Schválila : </t>
  </si>
  <si>
    <t xml:space="preserve">Mgr. Klaudie Mašterová </t>
  </si>
  <si>
    <t xml:space="preserve">                ředitelka příspěvkové organizace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</si>
</sst>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;\-#,##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7" borderId="10" xfId="0" applyFont="1" applyFill="1" applyBorder="1" applyAlignment="1">
      <alignment/>
    </xf>
    <xf numFmtId="164" fontId="21" fillId="7" borderId="10" xfId="0" applyNumberFormat="1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165" fontId="21" fillId="7" borderId="10" xfId="0" applyNumberFormat="1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164" fontId="22" fillId="4" borderId="10" xfId="0" applyNumberFormat="1" applyFont="1" applyFill="1" applyBorder="1" applyAlignment="1">
      <alignment/>
    </xf>
    <xf numFmtId="3" fontId="22" fillId="4" borderId="10" xfId="0" applyNumberFormat="1" applyFont="1" applyFill="1" applyBorder="1" applyAlignment="1">
      <alignment/>
    </xf>
    <xf numFmtId="165" fontId="22" fillId="4" borderId="10" xfId="0" applyNumberFormat="1" applyFont="1" applyFill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  <xf numFmtId="164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165" fontId="22" fillId="0" borderId="13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/>
    </xf>
    <xf numFmtId="164" fontId="24" fillId="4" borderId="17" xfId="0" applyNumberFormat="1" applyFont="1" applyFill="1" applyBorder="1" applyAlignment="1">
      <alignment/>
    </xf>
    <xf numFmtId="3" fontId="24" fillId="4" borderId="17" xfId="0" applyNumberFormat="1" applyFont="1" applyFill="1" applyBorder="1" applyAlignment="1">
      <alignment/>
    </xf>
    <xf numFmtId="165" fontId="24" fillId="4" borderId="16" xfId="0" applyNumberFormat="1" applyFont="1" applyFill="1" applyBorder="1" applyAlignment="1">
      <alignment/>
    </xf>
    <xf numFmtId="165" fontId="24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164" fontId="24" fillId="4" borderId="0" xfId="0" applyNumberFormat="1" applyFont="1" applyFill="1" applyBorder="1" applyAlignment="1">
      <alignment/>
    </xf>
    <xf numFmtId="3" fontId="24" fillId="4" borderId="16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165" fontId="24" fillId="0" borderId="16" xfId="0" applyNumberFormat="1" applyFont="1" applyBorder="1" applyAlignment="1">
      <alignment/>
    </xf>
    <xf numFmtId="0" fontId="24" fillId="0" borderId="19" xfId="0" applyFont="1" applyBorder="1" applyAlignment="1">
      <alignment/>
    </xf>
    <xf numFmtId="164" fontId="24" fillId="4" borderId="20" xfId="0" applyNumberFormat="1" applyFont="1" applyFill="1" applyBorder="1" applyAlignment="1">
      <alignment/>
    </xf>
    <xf numFmtId="3" fontId="24" fillId="4" borderId="19" xfId="0" applyNumberFormat="1" applyFont="1" applyFill="1" applyBorder="1" applyAlignment="1">
      <alignment/>
    </xf>
    <xf numFmtId="165" fontId="24" fillId="4" borderId="19" xfId="0" applyNumberFormat="1" applyFont="1" applyFill="1" applyBorder="1" applyAlignment="1">
      <alignment/>
    </xf>
    <xf numFmtId="3" fontId="24" fillId="4" borderId="20" xfId="0" applyNumberFormat="1" applyFont="1" applyFill="1" applyBorder="1" applyAlignment="1">
      <alignment/>
    </xf>
    <xf numFmtId="165" fontId="24" fillId="0" borderId="19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4" fontId="22" fillId="0" borderId="22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165" fontId="22" fillId="0" borderId="22" xfId="0" applyNumberFormat="1" applyFont="1" applyBorder="1" applyAlignment="1">
      <alignment/>
    </xf>
    <xf numFmtId="165" fontId="22" fillId="0" borderId="23" xfId="0" applyNumberFormat="1" applyFont="1" applyBorder="1" applyAlignment="1">
      <alignment/>
    </xf>
    <xf numFmtId="0" fontId="24" fillId="0" borderId="24" xfId="0" applyFont="1" applyBorder="1" applyAlignment="1">
      <alignment/>
    </xf>
    <xf numFmtId="164" fontId="24" fillId="4" borderId="24" xfId="0" applyNumberFormat="1" applyFont="1" applyFill="1" applyBorder="1" applyAlignment="1">
      <alignment/>
    </xf>
    <xf numFmtId="3" fontId="24" fillId="4" borderId="24" xfId="0" applyNumberFormat="1" applyFont="1" applyFill="1" applyBorder="1" applyAlignment="1">
      <alignment/>
    </xf>
    <xf numFmtId="165" fontId="24" fillId="4" borderId="24" xfId="0" applyNumberFormat="1" applyFont="1" applyFill="1" applyBorder="1" applyAlignment="1">
      <alignment/>
    </xf>
    <xf numFmtId="165" fontId="24" fillId="0" borderId="24" xfId="0" applyNumberFormat="1" applyFont="1" applyBorder="1" applyAlignment="1">
      <alignment/>
    </xf>
    <xf numFmtId="0" fontId="24" fillId="0" borderId="25" xfId="0" applyFont="1" applyBorder="1" applyAlignment="1">
      <alignment/>
    </xf>
    <xf numFmtId="164" fontId="24" fillId="4" borderId="25" xfId="0" applyNumberFormat="1" applyFont="1" applyFill="1" applyBorder="1" applyAlignment="1">
      <alignment/>
    </xf>
    <xf numFmtId="3" fontId="24" fillId="4" borderId="25" xfId="0" applyNumberFormat="1" applyFont="1" applyFill="1" applyBorder="1" applyAlignment="1">
      <alignment/>
    </xf>
    <xf numFmtId="165" fontId="24" fillId="4" borderId="25" xfId="0" applyNumberFormat="1" applyFont="1" applyFill="1" applyBorder="1" applyAlignment="1">
      <alignment/>
    </xf>
    <xf numFmtId="165" fontId="24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23" fillId="4" borderId="25" xfId="0" applyNumberFormat="1" applyFont="1" applyFill="1" applyBorder="1" applyAlignment="1">
      <alignment/>
    </xf>
    <xf numFmtId="165" fontId="23" fillId="4" borderId="25" xfId="0" applyNumberFormat="1" applyFont="1" applyFill="1" applyBorder="1" applyAlignment="1">
      <alignment/>
    </xf>
    <xf numFmtId="0" fontId="24" fillId="0" borderId="26" xfId="0" applyFont="1" applyBorder="1" applyAlignment="1">
      <alignment horizontal="left"/>
    </xf>
    <xf numFmtId="164" fontId="24" fillId="4" borderId="26" xfId="0" applyNumberFormat="1" applyFont="1" applyFill="1" applyBorder="1" applyAlignment="1">
      <alignment/>
    </xf>
    <xf numFmtId="3" fontId="24" fillId="4" borderId="26" xfId="0" applyNumberFormat="1" applyFont="1" applyFill="1" applyBorder="1" applyAlignment="1">
      <alignment/>
    </xf>
    <xf numFmtId="165" fontId="24" fillId="4" borderId="26" xfId="0" applyNumberFormat="1" applyFont="1" applyFill="1" applyBorder="1" applyAlignment="1">
      <alignment/>
    </xf>
    <xf numFmtId="165" fontId="24" fillId="0" borderId="2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7" borderId="10" xfId="0" applyFont="1" applyFill="1" applyBorder="1" applyAlignment="1">
      <alignment/>
    </xf>
    <xf numFmtId="164" fontId="20" fillId="7" borderId="10" xfId="0" applyNumberFormat="1" applyFont="1" applyFill="1" applyBorder="1" applyAlignment="1">
      <alignment/>
    </xf>
    <xf numFmtId="3" fontId="20" fillId="7" borderId="10" xfId="0" applyNumberFormat="1" applyFont="1" applyFill="1" applyBorder="1" applyAlignment="1">
      <alignment/>
    </xf>
    <xf numFmtId="165" fontId="20" fillId="7" borderId="10" xfId="0" applyNumberFormat="1" applyFont="1" applyFill="1" applyBorder="1" applyAlignment="1">
      <alignment/>
    </xf>
    <xf numFmtId="0" fontId="20" fillId="7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5" fontId="24" fillId="4" borderId="0" xfId="0" applyNumberFormat="1" applyFont="1" applyFill="1" applyBorder="1" applyAlignment="1">
      <alignment/>
    </xf>
    <xf numFmtId="165" fontId="24" fillId="0" borderId="18" xfId="0" applyNumberFormat="1" applyFont="1" applyBorder="1" applyAlignment="1">
      <alignment/>
    </xf>
    <xf numFmtId="165" fontId="24" fillId="4" borderId="20" xfId="0" applyNumberFormat="1" applyFont="1" applyFill="1" applyBorder="1" applyAlignment="1">
      <alignment/>
    </xf>
    <xf numFmtId="165" fontId="24" fillId="0" borderId="21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4" fontId="22" fillId="0" borderId="23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7" xfId="0" applyFont="1" applyBorder="1" applyAlignment="1">
      <alignment/>
    </xf>
    <xf numFmtId="164" fontId="24" fillId="0" borderId="18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4" fillId="0" borderId="16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164" fontId="24" fillId="0" borderId="21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165" fontId="24" fillId="0" borderId="19" xfId="0" applyNumberFormat="1" applyFont="1" applyFill="1" applyBorder="1" applyAlignment="1">
      <alignment/>
    </xf>
    <xf numFmtId="0" fontId="24" fillId="0" borderId="28" xfId="0" applyFont="1" applyBorder="1" applyAlignment="1">
      <alignment/>
    </xf>
    <xf numFmtId="164" fontId="22" fillId="0" borderId="29" xfId="0" applyNumberFormat="1" applyFont="1" applyBorder="1" applyAlignment="1">
      <alignment/>
    </xf>
    <xf numFmtId="0" fontId="24" fillId="0" borderId="30" xfId="0" applyFont="1" applyBorder="1" applyAlignment="1">
      <alignment/>
    </xf>
    <xf numFmtId="164" fontId="25" fillId="0" borderId="30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165" fontId="24" fillId="0" borderId="30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4" fillId="0" borderId="26" xfId="0" applyFont="1" applyBorder="1" applyAlignment="1">
      <alignment/>
    </xf>
    <xf numFmtId="164" fontId="25" fillId="0" borderId="26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0" fontId="20" fillId="15" borderId="0" xfId="0" applyFont="1" applyFill="1" applyBorder="1" applyAlignment="1">
      <alignment/>
    </xf>
    <xf numFmtId="164" fontId="20" fillId="15" borderId="0" xfId="0" applyNumberFormat="1" applyFont="1" applyFill="1" applyBorder="1" applyAlignment="1">
      <alignment/>
    </xf>
    <xf numFmtId="3" fontId="20" fillId="15" borderId="0" xfId="0" applyNumberFormat="1" applyFont="1" applyFill="1" applyBorder="1" applyAlignment="1">
      <alignment/>
    </xf>
    <xf numFmtId="165" fontId="20" fillId="15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0" fillId="15" borderId="10" xfId="0" applyFont="1" applyFill="1" applyBorder="1" applyAlignment="1">
      <alignment/>
    </xf>
    <xf numFmtId="164" fontId="0" fillId="15" borderId="10" xfId="0" applyNumberFormat="1" applyFont="1" applyFill="1" applyBorder="1" applyAlignment="1">
      <alignment wrapText="1"/>
    </xf>
    <xf numFmtId="3" fontId="0" fillId="15" borderId="10" xfId="0" applyNumberFormat="1" applyFont="1" applyFill="1" applyBorder="1" applyAlignment="1">
      <alignment wrapText="1"/>
    </xf>
    <xf numFmtId="0" fontId="0" fillId="15" borderId="10" xfId="0" applyFont="1" applyFill="1" applyBorder="1" applyAlignment="1">
      <alignment horizontal="center" wrapText="1"/>
    </xf>
    <xf numFmtId="3" fontId="0" fillId="15" borderId="10" xfId="0" applyNumberFormat="1" applyFont="1" applyFill="1" applyBorder="1" applyAlignment="1">
      <alignment horizontal="center" wrapText="1"/>
    </xf>
    <xf numFmtId="165" fontId="0" fillId="15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15" borderId="10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24" fillId="4" borderId="16" xfId="0" applyFont="1" applyFill="1" applyBorder="1" applyAlignment="1">
      <alignment/>
    </xf>
    <xf numFmtId="165" fontId="24" fillId="4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4" fillId="4" borderId="1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">
      <selection activeCell="B37" sqref="B37"/>
    </sheetView>
  </sheetViews>
  <sheetFormatPr defaultColWidth="9.00390625" defaultRowHeight="12.75"/>
  <cols>
    <col min="1" max="1" width="37.875" style="0" customWidth="1"/>
    <col min="2" max="2" width="14.125" style="0" customWidth="1"/>
    <col min="3" max="4" width="14.25390625" style="0" customWidth="1"/>
    <col min="5" max="5" width="13.375" style="0" customWidth="1"/>
    <col min="6" max="6" width="15.375" style="0" customWidth="1"/>
    <col min="7" max="8" width="0" style="0" hidden="1" customWidth="1"/>
    <col min="10" max="10" width="11.75390625" style="0" customWidth="1"/>
  </cols>
  <sheetData>
    <row r="1" ht="12.75">
      <c r="A1" s="1" t="s">
        <v>0</v>
      </c>
    </row>
    <row r="2" ht="12.75">
      <c r="A2" t="s">
        <v>1</v>
      </c>
    </row>
    <row r="3" ht="18">
      <c r="A3" s="2" t="s">
        <v>2</v>
      </c>
    </row>
    <row r="5" spans="1:7" ht="16.5" customHeight="1">
      <c r="A5" s="1" t="s">
        <v>3</v>
      </c>
      <c r="B5" s="139" t="s">
        <v>4</v>
      </c>
      <c r="C5" s="139"/>
      <c r="D5" s="139"/>
      <c r="E5" s="139"/>
      <c r="F5" s="139"/>
      <c r="G5" s="139"/>
    </row>
    <row r="6" spans="1:8" ht="12.75">
      <c r="A6" s="4"/>
      <c r="B6" s="3" t="s">
        <v>5</v>
      </c>
      <c r="C6" s="3" t="s">
        <v>6</v>
      </c>
      <c r="D6" s="3" t="s">
        <v>6</v>
      </c>
      <c r="E6" s="3" t="s">
        <v>6</v>
      </c>
      <c r="F6" s="3" t="s">
        <v>7</v>
      </c>
      <c r="G6" s="3" t="s">
        <v>8</v>
      </c>
      <c r="H6" s="5" t="s">
        <v>9</v>
      </c>
    </row>
    <row r="7" spans="1:8" ht="12.75">
      <c r="A7" s="4"/>
      <c r="B7" s="3"/>
      <c r="C7" s="3" t="s">
        <v>10</v>
      </c>
      <c r="D7" s="3" t="s">
        <v>11</v>
      </c>
      <c r="E7" s="3" t="s">
        <v>12</v>
      </c>
      <c r="F7" s="3" t="s">
        <v>13</v>
      </c>
      <c r="G7" s="3"/>
      <c r="H7" s="4"/>
    </row>
    <row r="9" spans="1:10" ht="18">
      <c r="A9" s="6" t="s">
        <v>14</v>
      </c>
      <c r="B9" s="7">
        <f>B12+B14+B20+B26+B22+B24</f>
        <v>22064</v>
      </c>
      <c r="C9" s="8">
        <f>C12+C14+C20+C26+C22+C24</f>
        <v>0</v>
      </c>
      <c r="D9" s="9">
        <f>D12+D14+D20+D26+D22+D24</f>
        <v>0</v>
      </c>
      <c r="E9" s="8">
        <f>E12+E14+E20+E26+E22+E24</f>
        <v>0</v>
      </c>
      <c r="F9" s="9">
        <f>SUM(B9:E9)</f>
        <v>22064</v>
      </c>
      <c r="G9" s="10">
        <f>G12+G14+G20+G26+G22</f>
        <v>0</v>
      </c>
      <c r="H9" s="11">
        <f>G9/F9*100</f>
        <v>0</v>
      </c>
      <c r="J9" s="1"/>
    </row>
    <row r="10" spans="1:8" ht="12.75">
      <c r="A10" s="12" t="s">
        <v>15</v>
      </c>
      <c r="B10" s="13"/>
      <c r="C10" s="14"/>
      <c r="D10" s="15"/>
      <c r="E10" s="14"/>
      <c r="F10" s="15"/>
      <c r="G10" s="16"/>
      <c r="H10" s="4"/>
    </row>
    <row r="11" spans="1:8" ht="8.25" customHeight="1">
      <c r="A11" s="4"/>
      <c r="B11" s="13"/>
      <c r="C11" s="14"/>
      <c r="D11" s="15"/>
      <c r="E11" s="14"/>
      <c r="F11" s="15"/>
      <c r="G11" s="16"/>
      <c r="H11" s="4"/>
    </row>
    <row r="12" spans="1:9" ht="15.75">
      <c r="A12" s="17" t="s">
        <v>16</v>
      </c>
      <c r="B12" s="18">
        <v>1000</v>
      </c>
      <c r="C12" s="19">
        <v>0</v>
      </c>
      <c r="D12" s="20">
        <v>0</v>
      </c>
      <c r="E12" s="19">
        <v>0</v>
      </c>
      <c r="F12" s="21">
        <f>SUM(B12:E12)</f>
        <v>1000</v>
      </c>
      <c r="G12" s="22">
        <v>0</v>
      </c>
      <c r="H12" s="11">
        <f>G12/F12*100</f>
        <v>0</v>
      </c>
      <c r="I12" s="4"/>
    </row>
    <row r="13" spans="2:9" ht="10.5" customHeight="1">
      <c r="B13" s="23"/>
      <c r="C13" s="24"/>
      <c r="D13" s="25"/>
      <c r="E13" s="24"/>
      <c r="F13" s="25"/>
      <c r="G13" s="26"/>
      <c r="I13" s="4"/>
    </row>
    <row r="14" spans="1:8" ht="18" customHeight="1">
      <c r="A14" s="27" t="s">
        <v>17</v>
      </c>
      <c r="B14" s="28">
        <f>SUM(B15:B18)</f>
        <v>1655</v>
      </c>
      <c r="C14" s="29">
        <f>SUM(C15:C18)</f>
        <v>0</v>
      </c>
      <c r="D14" s="30">
        <f>SUM(D15:D18)</f>
        <v>0</v>
      </c>
      <c r="E14" s="31">
        <f>SUM(E15:E18)</f>
        <v>0</v>
      </c>
      <c r="F14" s="32">
        <f>SUM(B14:E14)</f>
        <v>1655</v>
      </c>
      <c r="G14" s="33">
        <f>SUM(G15:G18)</f>
        <v>0</v>
      </c>
      <c r="H14" s="11">
        <f>G14/F14*100</f>
        <v>0</v>
      </c>
    </row>
    <row r="15" spans="1:8" ht="15.75">
      <c r="A15" s="34" t="s">
        <v>18</v>
      </c>
      <c r="B15" s="35">
        <v>320</v>
      </c>
      <c r="C15" s="36">
        <v>0</v>
      </c>
      <c r="D15" s="37">
        <v>0</v>
      </c>
      <c r="E15" s="36">
        <v>0</v>
      </c>
      <c r="F15" s="38">
        <f>SUM(B15:E15)</f>
        <v>320</v>
      </c>
      <c r="G15" s="39">
        <v>0</v>
      </c>
      <c r="H15" s="11">
        <f>G15/F15*100</f>
        <v>0</v>
      </c>
    </row>
    <row r="16" spans="1:8" ht="15.75">
      <c r="A16" s="34" t="s">
        <v>19</v>
      </c>
      <c r="B16" s="40">
        <v>1300</v>
      </c>
      <c r="C16" s="41">
        <v>0</v>
      </c>
      <c r="D16" s="37">
        <v>0</v>
      </c>
      <c r="E16" s="42">
        <v>0</v>
      </c>
      <c r="F16" s="43">
        <f>SUM(B16:E16)</f>
        <v>1300</v>
      </c>
      <c r="G16" s="39">
        <v>0</v>
      </c>
      <c r="H16" s="11">
        <f>G16/B16*100</f>
        <v>0</v>
      </c>
    </row>
    <row r="17" spans="1:8" ht="15.75">
      <c r="A17" s="34" t="s">
        <v>20</v>
      </c>
      <c r="B17" s="40">
        <v>0</v>
      </c>
      <c r="C17" s="41">
        <v>0</v>
      </c>
      <c r="D17" s="37">
        <v>0</v>
      </c>
      <c r="E17" s="42">
        <v>0</v>
      </c>
      <c r="F17" s="43">
        <f>SUM(B17:E17)</f>
        <v>0</v>
      </c>
      <c r="G17" s="39">
        <v>0</v>
      </c>
      <c r="H17" s="11" t="e">
        <f>G17/F17*100</f>
        <v>#DIV/0!</v>
      </c>
    </row>
    <row r="18" spans="1:8" ht="15.75">
      <c r="A18" s="44" t="s">
        <v>21</v>
      </c>
      <c r="B18" s="45">
        <v>35</v>
      </c>
      <c r="C18" s="46">
        <v>0</v>
      </c>
      <c r="D18" s="47">
        <v>0</v>
      </c>
      <c r="E18" s="48">
        <v>0</v>
      </c>
      <c r="F18" s="49">
        <f>SUM(B18:E18)</f>
        <v>35</v>
      </c>
      <c r="G18" s="50">
        <v>0</v>
      </c>
      <c r="H18" s="11">
        <f>G18/F18*100</f>
        <v>0</v>
      </c>
    </row>
    <row r="19" spans="2:7" ht="9" customHeight="1">
      <c r="B19" s="23"/>
      <c r="C19" s="24"/>
      <c r="D19" s="25"/>
      <c r="E19" s="24"/>
      <c r="F19" s="25"/>
      <c r="G19" s="51"/>
    </row>
    <row r="20" spans="1:8" ht="15.75">
      <c r="A20" s="17" t="s">
        <v>22</v>
      </c>
      <c r="B20" s="18">
        <v>750</v>
      </c>
      <c r="C20" s="19">
        <v>0</v>
      </c>
      <c r="D20" s="20">
        <v>0</v>
      </c>
      <c r="E20" s="19">
        <v>0</v>
      </c>
      <c r="F20" s="21">
        <f>SUM(B20:E20)</f>
        <v>750</v>
      </c>
      <c r="G20" s="22">
        <v>0</v>
      </c>
      <c r="H20" s="11">
        <f>G20/F20*100</f>
        <v>0</v>
      </c>
    </row>
    <row r="21" spans="2:7" ht="14.25" customHeight="1">
      <c r="B21" s="23"/>
      <c r="C21" s="24"/>
      <c r="D21" s="25"/>
      <c r="E21" s="24"/>
      <c r="F21" s="25"/>
      <c r="G21" s="51"/>
    </row>
    <row r="22" spans="1:8" ht="15.75">
      <c r="A22" s="17" t="s">
        <v>23</v>
      </c>
      <c r="B22" s="18">
        <v>746</v>
      </c>
      <c r="C22" s="19">
        <v>0</v>
      </c>
      <c r="D22" s="20">
        <v>0</v>
      </c>
      <c r="E22" s="19">
        <v>0</v>
      </c>
      <c r="F22" s="21">
        <f>SUM(B22:E22)</f>
        <v>746</v>
      </c>
      <c r="G22" s="22">
        <v>0</v>
      </c>
      <c r="H22" s="11">
        <f>G22/F22*100</f>
        <v>0</v>
      </c>
    </row>
    <row r="23" spans="1:8" ht="15.75">
      <c r="A23" s="11"/>
      <c r="B23" s="52"/>
      <c r="C23" s="53"/>
      <c r="D23" s="54"/>
      <c r="E23" s="53"/>
      <c r="F23" s="55"/>
      <c r="G23" s="11"/>
      <c r="H23" s="11"/>
    </row>
    <row r="24" spans="1:8" ht="15.75">
      <c r="A24" s="17" t="s">
        <v>24</v>
      </c>
      <c r="B24" s="18">
        <v>16300</v>
      </c>
      <c r="C24" s="19">
        <v>0</v>
      </c>
      <c r="D24" s="20">
        <v>0</v>
      </c>
      <c r="E24" s="19">
        <v>0</v>
      </c>
      <c r="F24" s="21">
        <f>SUM(B24:E24)</f>
        <v>16300</v>
      </c>
      <c r="G24" s="11"/>
      <c r="H24" s="11"/>
    </row>
    <row r="25" spans="1:8" ht="14.25" customHeight="1">
      <c r="A25" s="11"/>
      <c r="B25" s="56"/>
      <c r="C25" s="57"/>
      <c r="D25" s="55"/>
      <c r="E25" s="57"/>
      <c r="F25" s="55"/>
      <c r="G25" s="11"/>
      <c r="H25" s="11"/>
    </row>
    <row r="26" spans="1:8" ht="15.75">
      <c r="A26" s="27" t="s">
        <v>25</v>
      </c>
      <c r="B26" s="58">
        <f>SUM(B27:B34)</f>
        <v>1613</v>
      </c>
      <c r="C26" s="59">
        <f>C27+C28+C29+C30+C31+C32+C33+C34</f>
        <v>0</v>
      </c>
      <c r="D26" s="60">
        <f>SUM(D27:D33)</f>
        <v>0</v>
      </c>
      <c r="E26" s="59">
        <f>SUM(E27:E33)</f>
        <v>0</v>
      </c>
      <c r="F26" s="61">
        <f aca="true" t="shared" si="0" ref="F26:F33">SUM(B26:E26)</f>
        <v>1613</v>
      </c>
      <c r="G26" s="33">
        <v>0</v>
      </c>
      <c r="H26" s="11">
        <f aca="true" t="shared" si="1" ref="H26:H33">G26/F26*100</f>
        <v>0</v>
      </c>
    </row>
    <row r="27" spans="1:8" ht="15.75">
      <c r="A27" s="62" t="s">
        <v>26</v>
      </c>
      <c r="B27" s="63">
        <v>251</v>
      </c>
      <c r="C27" s="64">
        <v>0</v>
      </c>
      <c r="D27" s="65">
        <v>0</v>
      </c>
      <c r="E27" s="64">
        <v>0</v>
      </c>
      <c r="F27" s="66">
        <f t="shared" si="0"/>
        <v>251</v>
      </c>
      <c r="G27" s="39">
        <v>0</v>
      </c>
      <c r="H27" s="11">
        <f t="shared" si="1"/>
        <v>0</v>
      </c>
    </row>
    <row r="28" spans="1:8" ht="15.75">
      <c r="A28" s="67" t="s">
        <v>27</v>
      </c>
      <c r="B28" s="68">
        <v>15</v>
      </c>
      <c r="C28" s="69">
        <v>0</v>
      </c>
      <c r="D28" s="70">
        <v>0</v>
      </c>
      <c r="E28" s="69">
        <v>0</v>
      </c>
      <c r="F28" s="71">
        <f t="shared" si="0"/>
        <v>15</v>
      </c>
      <c r="G28" s="39">
        <v>0</v>
      </c>
      <c r="H28" s="11">
        <f t="shared" si="1"/>
        <v>0</v>
      </c>
    </row>
    <row r="29" spans="1:10" ht="15.75">
      <c r="A29" s="67" t="s">
        <v>28</v>
      </c>
      <c r="B29" s="68">
        <v>2</v>
      </c>
      <c r="C29" s="69">
        <v>0</v>
      </c>
      <c r="D29" s="70">
        <v>0</v>
      </c>
      <c r="E29" s="69">
        <v>0</v>
      </c>
      <c r="F29" s="71">
        <f t="shared" si="0"/>
        <v>2</v>
      </c>
      <c r="G29" s="39">
        <v>0</v>
      </c>
      <c r="H29" s="11">
        <f t="shared" si="1"/>
        <v>0</v>
      </c>
      <c r="I29" s="4"/>
      <c r="J29" s="4"/>
    </row>
    <row r="30" spans="1:10" ht="15.75">
      <c r="A30" s="67" t="s">
        <v>29</v>
      </c>
      <c r="B30" s="68">
        <v>619</v>
      </c>
      <c r="C30" s="69">
        <v>0</v>
      </c>
      <c r="D30" s="70">
        <v>0</v>
      </c>
      <c r="E30" s="69">
        <v>0</v>
      </c>
      <c r="F30" s="71">
        <f t="shared" si="0"/>
        <v>619</v>
      </c>
      <c r="G30" s="39">
        <v>0</v>
      </c>
      <c r="H30" s="11">
        <f t="shared" si="1"/>
        <v>0</v>
      </c>
      <c r="I30" s="4"/>
      <c r="J30" s="4"/>
    </row>
    <row r="31" spans="1:10" ht="15.75">
      <c r="A31" s="67" t="s">
        <v>30</v>
      </c>
      <c r="B31" s="68">
        <v>244</v>
      </c>
      <c r="C31" s="69">
        <v>0</v>
      </c>
      <c r="D31" s="70">
        <v>0</v>
      </c>
      <c r="E31" s="69">
        <v>0</v>
      </c>
      <c r="F31" s="71">
        <f t="shared" si="0"/>
        <v>244</v>
      </c>
      <c r="G31" s="39">
        <v>0</v>
      </c>
      <c r="H31" s="11">
        <f t="shared" si="1"/>
        <v>0</v>
      </c>
      <c r="I31" s="4"/>
      <c r="J31" s="4"/>
    </row>
    <row r="32" spans="1:8" ht="15.75">
      <c r="A32" s="72" t="s">
        <v>31</v>
      </c>
      <c r="B32" s="68">
        <v>62</v>
      </c>
      <c r="C32" s="73">
        <v>0</v>
      </c>
      <c r="D32" s="74">
        <v>0</v>
      </c>
      <c r="E32" s="73">
        <v>0</v>
      </c>
      <c r="F32" s="71">
        <f t="shared" si="0"/>
        <v>62</v>
      </c>
      <c r="G32" s="39">
        <v>0</v>
      </c>
      <c r="H32" s="11">
        <f t="shared" si="1"/>
        <v>0</v>
      </c>
    </row>
    <row r="33" spans="1:8" ht="15.75">
      <c r="A33" s="67" t="s">
        <v>32</v>
      </c>
      <c r="B33" s="68">
        <v>0</v>
      </c>
      <c r="C33" s="69">
        <v>0</v>
      </c>
      <c r="D33" s="70">
        <v>0</v>
      </c>
      <c r="E33" s="69">
        <v>0</v>
      </c>
      <c r="F33" s="71">
        <f t="shared" si="0"/>
        <v>0</v>
      </c>
      <c r="G33" s="50">
        <f>B33+C33</f>
        <v>0</v>
      </c>
      <c r="H33" s="11" t="e">
        <f t="shared" si="1"/>
        <v>#DIV/0!</v>
      </c>
    </row>
    <row r="34" spans="1:8" ht="15.75">
      <c r="A34" s="75" t="s">
        <v>33</v>
      </c>
      <c r="B34" s="76">
        <v>420</v>
      </c>
      <c r="C34" s="77">
        <v>0</v>
      </c>
      <c r="D34" s="78">
        <v>0</v>
      </c>
      <c r="E34" s="77">
        <v>0</v>
      </c>
      <c r="F34" s="79">
        <f>B34</f>
        <v>420</v>
      </c>
      <c r="G34" s="80"/>
      <c r="H34" s="11"/>
    </row>
    <row r="35" spans="2:8" ht="9.75" customHeight="1">
      <c r="B35" s="23"/>
      <c r="C35" s="24"/>
      <c r="D35" s="25"/>
      <c r="E35" s="24"/>
      <c r="F35" s="25"/>
      <c r="G35" s="26"/>
      <c r="H35" s="81"/>
    </row>
    <row r="36" spans="1:8" ht="18">
      <c r="A36" s="82" t="s">
        <v>34</v>
      </c>
      <c r="B36" s="83">
        <f>B39+B41+B51+B45</f>
        <v>22064</v>
      </c>
      <c r="C36" s="84">
        <f>C39+C41+C51</f>
        <v>0</v>
      </c>
      <c r="D36" s="85">
        <f>D39+D41+D51+D45</f>
        <v>0</v>
      </c>
      <c r="E36" s="84">
        <f>E39+E41+E51+E45</f>
        <v>0</v>
      </c>
      <c r="F36" s="85">
        <f>SUM(B36:E36)</f>
        <v>22064</v>
      </c>
      <c r="G36" s="86" t="e">
        <f>G39+G41+#REF!+G51+G45</f>
        <v>#REF!</v>
      </c>
      <c r="H36" s="11" t="e">
        <f>G36/F36*100</f>
        <v>#REF!</v>
      </c>
    </row>
    <row r="37" spans="1:7" ht="12.75">
      <c r="A37" s="4" t="s">
        <v>15</v>
      </c>
      <c r="B37" s="13"/>
      <c r="C37" s="14"/>
      <c r="D37" s="15"/>
      <c r="E37" s="14"/>
      <c r="F37" s="15"/>
      <c r="G37" s="16"/>
    </row>
    <row r="38" spans="2:8" ht="9.75" customHeight="1">
      <c r="B38" s="23"/>
      <c r="C38" s="24"/>
      <c r="D38" s="25"/>
      <c r="E38" s="24"/>
      <c r="F38" s="25"/>
      <c r="G38" s="26"/>
      <c r="H38" s="11"/>
    </row>
    <row r="39" spans="1:8" ht="15.75">
      <c r="A39" s="17" t="s">
        <v>35</v>
      </c>
      <c r="B39" s="18">
        <v>1000</v>
      </c>
      <c r="C39" s="19">
        <v>0</v>
      </c>
      <c r="D39" s="20">
        <v>0</v>
      </c>
      <c r="E39" s="19">
        <v>0</v>
      </c>
      <c r="F39" s="21">
        <f>SUM(B39:E39)</f>
        <v>1000</v>
      </c>
      <c r="G39" s="22">
        <v>0</v>
      </c>
      <c r="H39" s="11">
        <f>G39/F39*100</f>
        <v>0</v>
      </c>
    </row>
    <row r="40" spans="2:8" ht="11.25" customHeight="1">
      <c r="B40" s="23"/>
      <c r="C40" s="24"/>
      <c r="D40" s="25"/>
      <c r="E40" s="24"/>
      <c r="F40" s="25"/>
      <c r="G40" s="51"/>
      <c r="H40" s="87"/>
    </row>
    <row r="41" spans="1:8" ht="15.75">
      <c r="A41" s="27" t="s">
        <v>36</v>
      </c>
      <c r="B41" s="58">
        <f>SUM(B42:B43)</f>
        <v>120</v>
      </c>
      <c r="C41" s="59">
        <f>SUM(C42:C43)</f>
        <v>0</v>
      </c>
      <c r="D41" s="60">
        <f>SUM(D42:D43)</f>
        <v>0</v>
      </c>
      <c r="E41" s="59">
        <f>SUM(E42:E43)</f>
        <v>0</v>
      </c>
      <c r="F41" s="61">
        <f>SUM(B41:E41)</f>
        <v>120</v>
      </c>
      <c r="G41" s="33">
        <v>0</v>
      </c>
      <c r="H41" s="11">
        <f>G41/F41*100</f>
        <v>0</v>
      </c>
    </row>
    <row r="42" spans="1:8" ht="15.75">
      <c r="A42" s="34" t="s">
        <v>37</v>
      </c>
      <c r="B42" s="40">
        <v>120</v>
      </c>
      <c r="C42" s="41">
        <v>0</v>
      </c>
      <c r="D42" s="88">
        <v>0</v>
      </c>
      <c r="E42" s="41">
        <v>0</v>
      </c>
      <c r="F42" s="89">
        <f>SUM(B42:E42)</f>
        <v>120</v>
      </c>
      <c r="G42" s="39">
        <v>0</v>
      </c>
      <c r="H42" s="11">
        <f>G42/F42*100</f>
        <v>0</v>
      </c>
    </row>
    <row r="43" spans="1:8" ht="15.75">
      <c r="A43" s="44" t="s">
        <v>38</v>
      </c>
      <c r="B43" s="45">
        <v>0</v>
      </c>
      <c r="C43" s="46">
        <v>0</v>
      </c>
      <c r="D43" s="90">
        <v>0</v>
      </c>
      <c r="E43" s="46">
        <v>0</v>
      </c>
      <c r="F43" s="91">
        <f>SUM(B43:E43)</f>
        <v>0</v>
      </c>
      <c r="G43" s="50">
        <v>0</v>
      </c>
      <c r="H43" s="11" t="e">
        <f>G43/F43*100</f>
        <v>#DIV/0!</v>
      </c>
    </row>
    <row r="44" spans="1:8" ht="14.25" customHeight="1">
      <c r="A44" s="80" t="s">
        <v>39</v>
      </c>
      <c r="B44" s="92"/>
      <c r="C44" s="93"/>
      <c r="D44" s="94"/>
      <c r="E44" s="93"/>
      <c r="F44" s="94"/>
      <c r="G44" s="51"/>
      <c r="H44" s="80"/>
    </row>
    <row r="45" spans="1:8" ht="15.75">
      <c r="A45" s="27" t="s">
        <v>40</v>
      </c>
      <c r="B45" s="95">
        <f>B46+B47+B49</f>
        <v>57</v>
      </c>
      <c r="C45" s="96">
        <f>C46+C47+C49</f>
        <v>0</v>
      </c>
      <c r="D45" s="30">
        <f>SUM(D46:D49)</f>
        <v>0</v>
      </c>
      <c r="E45" s="96">
        <f>SUM(E46:E49)</f>
        <v>0</v>
      </c>
      <c r="F45" s="30">
        <f>SUM(B45:E45)</f>
        <v>57</v>
      </c>
      <c r="G45" s="97">
        <f>SUM(G46:G46)</f>
        <v>0</v>
      </c>
      <c r="H45" s="98">
        <f>G45/F45*100</f>
        <v>0</v>
      </c>
    </row>
    <row r="46" spans="1:8" ht="15.75">
      <c r="A46" s="34" t="s">
        <v>41</v>
      </c>
      <c r="B46" s="99">
        <v>0</v>
      </c>
      <c r="C46" s="100">
        <f>D62</f>
        <v>0</v>
      </c>
      <c r="D46" s="101">
        <f>E62</f>
        <v>0</v>
      </c>
      <c r="E46" s="100">
        <f>E62</f>
        <v>0</v>
      </c>
      <c r="F46" s="43">
        <f>SUM(B46:E46)</f>
        <v>0</v>
      </c>
      <c r="G46" s="39">
        <v>0</v>
      </c>
      <c r="H46" s="11" t="e">
        <f>G46/F46*100</f>
        <v>#DIV/0!</v>
      </c>
    </row>
    <row r="47" spans="1:8" ht="15.75">
      <c r="A47" s="34" t="s">
        <v>42</v>
      </c>
      <c r="B47" s="99">
        <v>57</v>
      </c>
      <c r="C47" s="100">
        <v>0</v>
      </c>
      <c r="D47" s="101">
        <v>0</v>
      </c>
      <c r="E47" s="100">
        <v>0</v>
      </c>
      <c r="F47" s="43">
        <v>57</v>
      </c>
      <c r="G47" s="39"/>
      <c r="H47" s="11"/>
    </row>
    <row r="48" spans="1:8" ht="15.75">
      <c r="A48" s="34" t="s">
        <v>43</v>
      </c>
      <c r="B48" s="99">
        <v>110</v>
      </c>
      <c r="C48" s="100">
        <v>-15</v>
      </c>
      <c r="D48" s="101">
        <v>0</v>
      </c>
      <c r="E48" s="100">
        <v>0</v>
      </c>
      <c r="F48" s="43">
        <f>SUM(B48:E48)</f>
        <v>95</v>
      </c>
      <c r="G48" s="39"/>
      <c r="H48" s="11"/>
    </row>
    <row r="49" spans="1:7" ht="14.25" customHeight="1">
      <c r="A49" s="102" t="s">
        <v>44</v>
      </c>
      <c r="B49" s="103">
        <f>C64</f>
        <v>0</v>
      </c>
      <c r="C49" s="104">
        <v>0</v>
      </c>
      <c r="D49" s="105">
        <f>D64</f>
        <v>0</v>
      </c>
      <c r="E49" s="104">
        <f>E64</f>
        <v>0</v>
      </c>
      <c r="F49" s="49">
        <f>SUM(B49:E49)</f>
        <v>0</v>
      </c>
      <c r="G49" s="50">
        <v>0</v>
      </c>
    </row>
    <row r="50" spans="1:7" ht="14.25" customHeight="1">
      <c r="A50" s="106"/>
      <c r="B50" s="23"/>
      <c r="C50" s="24"/>
      <c r="D50" s="25"/>
      <c r="E50" s="24"/>
      <c r="F50" s="25"/>
      <c r="G50" s="51"/>
    </row>
    <row r="51" spans="1:8" ht="15" customHeight="1">
      <c r="A51" s="27" t="s">
        <v>45</v>
      </c>
      <c r="B51" s="107">
        <f>SUM(B52:B55)</f>
        <v>20887</v>
      </c>
      <c r="C51" s="59">
        <f>SUM(C52:C54)</f>
        <v>0</v>
      </c>
      <c r="D51" s="60">
        <f>SUM(D52:D54)</f>
        <v>0</v>
      </c>
      <c r="E51" s="59">
        <f>SUM(E52:E54)</f>
        <v>0</v>
      </c>
      <c r="F51" s="61">
        <f>SUM(B51:E51)</f>
        <v>20887</v>
      </c>
      <c r="G51" s="33">
        <f>SUM(G52:G54)</f>
        <v>0</v>
      </c>
      <c r="H51" s="11">
        <f>G51/F51*100</f>
        <v>0</v>
      </c>
    </row>
    <row r="52" spans="1:8" ht="15.75">
      <c r="A52" s="62" t="s">
        <v>46</v>
      </c>
      <c r="B52" s="63">
        <v>3421</v>
      </c>
      <c r="C52" s="64">
        <v>0</v>
      </c>
      <c r="D52" s="65">
        <v>0</v>
      </c>
      <c r="E52" s="64">
        <v>0</v>
      </c>
      <c r="F52" s="66">
        <f>SUM(B52:E52)</f>
        <v>3421</v>
      </c>
      <c r="G52" s="39">
        <v>0</v>
      </c>
      <c r="H52" s="11">
        <f>G52/F52*100</f>
        <v>0</v>
      </c>
    </row>
    <row r="53" spans="1:8" ht="15.75">
      <c r="A53" s="67" t="s">
        <v>47</v>
      </c>
      <c r="B53" s="68">
        <v>746</v>
      </c>
      <c r="C53" s="69">
        <v>0</v>
      </c>
      <c r="D53" s="70">
        <v>0</v>
      </c>
      <c r="E53" s="69">
        <v>0</v>
      </c>
      <c r="F53" s="71">
        <f>SUM(B53:E53)</f>
        <v>746</v>
      </c>
      <c r="G53" s="39">
        <v>0</v>
      </c>
      <c r="H53" s="11">
        <f>G53/F53*100</f>
        <v>0</v>
      </c>
    </row>
    <row r="54" spans="1:8" ht="15.75" hidden="1">
      <c r="A54" s="108" t="s">
        <v>48</v>
      </c>
      <c r="B54" s="109">
        <v>0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" t="e">
        <f>G54/F54*100</f>
        <v>#DIV/0!</v>
      </c>
    </row>
    <row r="55" spans="1:8" ht="15.75">
      <c r="A55" s="113" t="s">
        <v>49</v>
      </c>
      <c r="B55" s="114">
        <v>16720</v>
      </c>
      <c r="C55" s="115">
        <v>0</v>
      </c>
      <c r="D55" s="79">
        <v>0</v>
      </c>
      <c r="E55" s="115">
        <v>0</v>
      </c>
      <c r="F55" s="79">
        <f>B55+C55+D55+E55</f>
        <v>16720</v>
      </c>
      <c r="G55" s="51"/>
      <c r="H55" s="11"/>
    </row>
    <row r="56" spans="1:8" ht="12.75">
      <c r="A56" s="4"/>
      <c r="B56" s="13"/>
      <c r="C56" s="14"/>
      <c r="D56" s="15"/>
      <c r="E56" s="14"/>
      <c r="F56" s="15"/>
      <c r="G56" s="51"/>
      <c r="H56" s="4"/>
    </row>
    <row r="57" spans="1:8" ht="18">
      <c r="A57" s="116" t="s">
        <v>50</v>
      </c>
      <c r="B57" s="117">
        <f aca="true" t="shared" si="2" ref="B57:G57">B36-B9</f>
        <v>0</v>
      </c>
      <c r="C57" s="118">
        <f t="shared" si="2"/>
        <v>0</v>
      </c>
      <c r="D57" s="119">
        <f t="shared" si="2"/>
        <v>0</v>
      </c>
      <c r="E57" s="118">
        <f t="shared" si="2"/>
        <v>0</v>
      </c>
      <c r="F57" s="119">
        <f t="shared" si="2"/>
        <v>0</v>
      </c>
      <c r="G57" s="120" t="e">
        <f t="shared" si="2"/>
        <v>#REF!</v>
      </c>
      <c r="H57" s="11" t="e">
        <f>G57/F57*100</f>
        <v>#REF!</v>
      </c>
    </row>
    <row r="58" spans="2:8" ht="12.75">
      <c r="B58" s="121"/>
      <c r="C58" s="24"/>
      <c r="E58" s="24"/>
      <c r="F58" s="25"/>
      <c r="H58" s="4"/>
    </row>
    <row r="59" spans="1:8" ht="18" customHeight="1">
      <c r="A59" s="4"/>
      <c r="B59" s="122"/>
      <c r="C59" s="14"/>
      <c r="D59" s="4"/>
      <c r="E59" s="14"/>
      <c r="F59" s="15"/>
      <c r="G59" s="4"/>
      <c r="H59" s="4"/>
    </row>
    <row r="60" spans="1:8" ht="12.75">
      <c r="A60" s="4"/>
      <c r="B60" s="122"/>
      <c r="C60" s="14"/>
      <c r="D60" s="4"/>
      <c r="E60" s="14"/>
      <c r="F60" s="15"/>
      <c r="G60" s="4"/>
      <c r="H60" s="4"/>
    </row>
    <row r="61" spans="1:9" ht="50.25" customHeight="1">
      <c r="A61" s="123" t="s">
        <v>51</v>
      </c>
      <c r="B61" s="124" t="s">
        <v>52</v>
      </c>
      <c r="C61" s="125" t="s">
        <v>53</v>
      </c>
      <c r="D61" s="126" t="s">
        <v>54</v>
      </c>
      <c r="E61" s="127" t="s">
        <v>55</v>
      </c>
      <c r="F61" s="128" t="s">
        <v>56</v>
      </c>
      <c r="G61" s="129"/>
      <c r="H61" s="4"/>
      <c r="I61" s="130" t="s">
        <v>57</v>
      </c>
    </row>
    <row r="62" spans="1:9" ht="15.75">
      <c r="A62" s="131" t="s">
        <v>58</v>
      </c>
      <c r="B62" s="40">
        <v>246</v>
      </c>
      <c r="C62" s="41">
        <v>20</v>
      </c>
      <c r="D62" s="132">
        <v>0</v>
      </c>
      <c r="E62" s="42">
        <v>0</v>
      </c>
      <c r="F62" s="133">
        <v>0</v>
      </c>
      <c r="G62" s="134"/>
      <c r="H62" s="11"/>
      <c r="I62" s="135">
        <f>B62+C62-D62-E62-F62</f>
        <v>266</v>
      </c>
    </row>
    <row r="63" spans="1:9" ht="15.75">
      <c r="A63" s="131" t="s">
        <v>59</v>
      </c>
      <c r="B63" s="40">
        <v>644</v>
      </c>
      <c r="C63" s="41">
        <v>176</v>
      </c>
      <c r="D63" s="132">
        <v>167</v>
      </c>
      <c r="E63" s="42">
        <v>-15</v>
      </c>
      <c r="F63" s="37">
        <v>0</v>
      </c>
      <c r="G63" s="134"/>
      <c r="H63" s="11"/>
      <c r="I63" s="34">
        <f>B63+C63-D63-E63-F63</f>
        <v>668</v>
      </c>
    </row>
    <row r="64" spans="1:9" ht="15.75">
      <c r="A64" s="136" t="s">
        <v>60</v>
      </c>
      <c r="B64" s="45">
        <v>32</v>
      </c>
      <c r="C64" s="46">
        <v>0</v>
      </c>
      <c r="D64" s="137">
        <v>0</v>
      </c>
      <c r="E64" s="48">
        <v>0</v>
      </c>
      <c r="F64" s="47">
        <v>0</v>
      </c>
      <c r="G64" s="134"/>
      <c r="H64" s="11"/>
      <c r="I64" s="44">
        <f>B64-C64-D64-E64-F64</f>
        <v>32</v>
      </c>
    </row>
    <row r="65" spans="2:7" ht="12.75">
      <c r="B65" s="80"/>
      <c r="C65" s="80"/>
      <c r="D65" s="80"/>
      <c r="E65" s="80"/>
      <c r="F65" s="80"/>
      <c r="G65" s="138"/>
    </row>
    <row r="66" spans="1:8" ht="15.75">
      <c r="A66" s="80"/>
      <c r="B66" s="80"/>
      <c r="C66" s="80"/>
      <c r="D66" s="80"/>
      <c r="E66" s="80"/>
      <c r="F66" s="80"/>
      <c r="G66" s="134"/>
      <c r="H66" s="11"/>
    </row>
    <row r="67" spans="1:8" ht="15.75">
      <c r="A67" s="4" t="s">
        <v>61</v>
      </c>
      <c r="B67" s="4" t="s">
        <v>62</v>
      </c>
      <c r="E67" t="s">
        <v>63</v>
      </c>
      <c r="F67" t="s">
        <v>64</v>
      </c>
      <c r="G67" s="134"/>
      <c r="H67" s="11"/>
    </row>
    <row r="68" spans="5:8" ht="15.75">
      <c r="E68" t="s">
        <v>65</v>
      </c>
      <c r="G68" s="134"/>
      <c r="H68" s="11"/>
    </row>
  </sheetData>
  <sheetProtection selectLockedCells="1" selectUnlockedCells="1"/>
  <mergeCells count="1">
    <mergeCell ref="B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Míková Dita, Ing.</dc:creator>
  <cp:keywords/>
  <dc:description/>
  <cp:lastModifiedBy>Míková Dita Ing.</cp:lastModifiedBy>
  <dcterms:created xsi:type="dcterms:W3CDTF">2017-10-10T06:05:00Z</dcterms:created>
  <dcterms:modified xsi:type="dcterms:W3CDTF">2017-10-10T06:05:00Z</dcterms:modified>
  <cp:category/>
  <cp:version/>
  <cp:contentType/>
  <cp:contentStatus/>
</cp:coreProperties>
</file>